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athrinholstein/Tresorit/proCURE/WP3_Training material/Toolbox/Fertige Tools/IT/"/>
    </mc:Choice>
  </mc:AlternateContent>
  <xr:revisionPtr revIDLastSave="0" documentId="13_ncr:1_{D5B015AF-4E6F-3340-9DCB-232E5DD0E604}" xr6:coauthVersionLast="47" xr6:coauthVersionMax="47" xr10:uidLastSave="{00000000-0000-0000-0000-000000000000}"/>
  <bookViews>
    <workbookView xWindow="-40960" yWindow="-6560" windowWidth="40960" windowHeight="21160" xr2:uid="{00000000-000D-0000-FFFF-FFFF00000000}"/>
  </bookViews>
  <sheets>
    <sheet name="Valutazione dell'offerta" sheetId="1" r:id="rId1"/>
    <sheet name="Esempi di valutazione" sheetId="2" r:id="rId2"/>
    <sheet name="Esempio LCC Trasporti" sheetId="3" r:id="rId3"/>
    <sheet name="Note esplicativ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VGbvYewNQ5fiP7fKCnZDJjgf/kA8Xsvb1+r/t4x+Hjc="/>
    </ext>
  </extLst>
</workbook>
</file>

<file path=xl/calcChain.xml><?xml version="1.0" encoding="utf-8"?>
<calcChain xmlns="http://schemas.openxmlformats.org/spreadsheetml/2006/main">
  <c r="F32" i="3" l="1"/>
  <c r="L30" i="3"/>
  <c r="O30" i="3" s="1"/>
  <c r="K30" i="3"/>
  <c r="N30" i="3" s="1"/>
  <c r="J30" i="3"/>
  <c r="M30" i="3" s="1"/>
  <c r="M32" i="3" s="1"/>
  <c r="H23" i="3"/>
  <c r="G13" i="3" s="1"/>
  <c r="H22" i="3"/>
  <c r="H31" i="3" s="1"/>
  <c r="K31" i="3" s="1"/>
  <c r="N31" i="3" s="1"/>
  <c r="H21" i="3"/>
  <c r="G31" i="3" s="1"/>
  <c r="J31" i="3" s="1"/>
  <c r="M31" i="3" s="1"/>
  <c r="D14" i="3"/>
  <c r="J12" i="3"/>
  <c r="M12" i="3" s="1"/>
  <c r="I12" i="3"/>
  <c r="L12" i="3" s="1"/>
  <c r="H12" i="3"/>
  <c r="K12" i="3" s="1"/>
  <c r="D24" i="2"/>
  <c r="J23" i="2"/>
  <c r="M23" i="2" s="1"/>
  <c r="I23" i="2"/>
  <c r="L23" i="2" s="1"/>
  <c r="H23" i="2"/>
  <c r="K23" i="2" s="1"/>
  <c r="J22" i="2"/>
  <c r="M22" i="2" s="1"/>
  <c r="I22" i="2"/>
  <c r="L22" i="2" s="1"/>
  <c r="H22" i="2"/>
  <c r="K22" i="2" s="1"/>
  <c r="M21" i="2"/>
  <c r="L21" i="2"/>
  <c r="J21" i="2"/>
  <c r="I21" i="2"/>
  <c r="H21" i="2"/>
  <c r="K21" i="2" s="1"/>
  <c r="K24" i="2" s="1"/>
  <c r="M15" i="2"/>
  <c r="L15" i="2"/>
  <c r="D15" i="2"/>
  <c r="M14" i="2"/>
  <c r="L14" i="2"/>
  <c r="K14" i="2"/>
  <c r="M13" i="2"/>
  <c r="L13" i="2"/>
  <c r="K13" i="2"/>
  <c r="M12" i="2"/>
  <c r="L12" i="2"/>
  <c r="J12" i="2"/>
  <c r="I12" i="2"/>
  <c r="H12" i="2"/>
  <c r="K12" i="2" s="1"/>
  <c r="K15" i="2" s="1"/>
  <c r="F25" i="1"/>
  <c r="L24" i="1"/>
  <c r="O24" i="1" s="1"/>
  <c r="K24" i="1"/>
  <c r="N24" i="1" s="1"/>
  <c r="J24" i="1"/>
  <c r="M24" i="1" s="1"/>
  <c r="L23" i="1"/>
  <c r="O23" i="1" s="1"/>
  <c r="O25" i="1" s="1"/>
  <c r="K23" i="1"/>
  <c r="N23" i="1" s="1"/>
  <c r="J23" i="1"/>
  <c r="M23" i="1" s="1"/>
  <c r="D16" i="1"/>
  <c r="J15" i="1"/>
  <c r="M15" i="1" s="1"/>
  <c r="I15" i="1"/>
  <c r="L15" i="1" s="1"/>
  <c r="H15" i="1"/>
  <c r="K15" i="1" s="1"/>
  <c r="J14" i="1"/>
  <c r="M14" i="1" s="1"/>
  <c r="I14" i="1"/>
  <c r="L14" i="1" s="1"/>
  <c r="L16" i="1" s="1"/>
  <c r="H14" i="1"/>
  <c r="K14" i="1" s="1"/>
  <c r="M13" i="1"/>
  <c r="L13" i="1"/>
  <c r="J13" i="1"/>
  <c r="I13" i="1"/>
  <c r="H13" i="1"/>
  <c r="K13" i="1" s="1"/>
  <c r="L12" i="1"/>
  <c r="K12" i="1"/>
  <c r="K16" i="1" s="1"/>
  <c r="J12" i="1"/>
  <c r="M12" i="1" s="1"/>
  <c r="I12" i="1"/>
  <c r="H12" i="1"/>
  <c r="I31" i="3" l="1"/>
  <c r="L31" i="3" s="1"/>
  <c r="O31" i="3" s="1"/>
  <c r="O32" i="3" s="1"/>
  <c r="N32" i="3"/>
  <c r="E13" i="3"/>
  <c r="F13" i="3"/>
  <c r="I13" i="3" s="1"/>
  <c r="L13" i="3" s="1"/>
  <c r="L14" i="3" s="1"/>
  <c r="M25" i="1"/>
  <c r="L24" i="2"/>
  <c r="M16" i="1"/>
  <c r="N25" i="1"/>
  <c r="M24" i="2"/>
  <c r="H13" i="3" l="1"/>
  <c r="K13" i="3" s="1"/>
  <c r="K14" i="3" s="1"/>
  <c r="J13" i="3"/>
  <c r="M13" i="3" s="1"/>
  <c r="M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000-000003000000}">
      <text>
        <r>
          <rPr>
            <sz val="10"/>
            <color theme="1"/>
            <rFont val="Arial"/>
            <family val="2"/>
            <scheme val="minor"/>
          </rPr>
          <t>Decidere l'attribuzione ed inserire un valore %.</t>
        </r>
      </text>
    </comment>
    <comment ref="E12" authorId="0" shapeId="0" xr:uid="{00000000-0006-0000-0000-000001000000}">
      <text>
        <r>
          <rPr>
            <sz val="10"/>
            <color theme="1"/>
            <rFont val="Arial"/>
            <family val="2"/>
            <scheme val="minor"/>
          </rPr>
          <t>Inserire il prezzo</t>
        </r>
      </text>
    </comment>
    <comment ref="E14" authorId="0" shapeId="0" xr:uid="{00000000-0006-0000-0000-000004000000}">
      <text>
        <r>
          <rPr>
            <sz val="10"/>
            <color theme="1"/>
            <rFont val="Arial"/>
            <family val="2"/>
            <scheme val="minor"/>
          </rPr>
          <t>Inserire il valore (ad es. % di fibre riciclate, numero di prodotti del commercio equo e solidale)</t>
        </r>
      </text>
    </comment>
    <comment ref="D16" authorId="0" shapeId="0" xr:uid="{00000000-0006-0000-0000-000002000000}">
      <text>
        <r>
          <rPr>
            <sz val="10"/>
            <color theme="1"/>
            <rFont val="Arial"/>
            <family val="2"/>
            <scheme val="minor"/>
          </rPr>
          <t>La somma deve essere pari al 100%</t>
        </r>
      </text>
    </comment>
    <comment ref="F21" authorId="0" shapeId="0" xr:uid="{00000000-0006-0000-0000-000005000000}">
      <text>
        <r>
          <rPr>
            <sz val="10"/>
            <color theme="1"/>
            <rFont val="Arial"/>
            <family val="2"/>
            <scheme val="minor"/>
          </rPr>
          <t>Decidere l'attribuzione ed inserire un valore %</t>
        </r>
      </text>
    </comment>
    <comment ref="F25" authorId="0" shapeId="0" xr:uid="{00000000-0006-0000-0000-000006000000}">
      <text>
        <r>
          <rPr>
            <sz val="10"/>
            <color theme="1"/>
            <rFont val="Arial"/>
            <family val="2"/>
            <scheme val="minor"/>
          </rPr>
          <t>La somma deve essere pari al 100%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eV7O/IsSENsXHWecnTEaPisGbd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7A8437E5-E6DA-421E-BACE-E99352AC3D46}">
      <text>
        <r>
          <rPr>
            <sz val="10"/>
            <color theme="1"/>
            <rFont val="Arial"/>
            <family val="2"/>
            <scheme val="minor"/>
          </rPr>
          <t>Decidere l'attribuzione ed inserire un valore %.</t>
        </r>
      </text>
    </comment>
    <comment ref="D19" authorId="0" shapeId="0" xr:uid="{848D7DF6-E451-4764-B891-5647401FBF5B}">
      <text>
        <r>
          <rPr>
            <sz val="10"/>
            <color theme="1"/>
            <rFont val="Arial"/>
            <family val="2"/>
            <scheme val="minor"/>
          </rPr>
          <t>Decidere l'attribuzione ed inserire un valore 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73C102C0-2202-4288-836F-71A832213F8D}">
      <text>
        <r>
          <rPr>
            <sz val="10"/>
            <color theme="1"/>
            <rFont val="Arial"/>
            <family val="2"/>
            <scheme val="minor"/>
          </rPr>
          <t>Decidere l'attribuzione ed inserire un valore %.</t>
        </r>
      </text>
    </comment>
    <comment ref="F28" authorId="0" shapeId="0" xr:uid="{00831D68-8B28-4738-8F31-384652480E51}">
      <text>
        <r>
          <rPr>
            <sz val="10"/>
            <color theme="1"/>
            <rFont val="Arial"/>
            <family val="2"/>
            <scheme val="minor"/>
          </rPr>
          <t>Decidere l'attribuzione ed inserire un valore %</t>
        </r>
      </text>
    </comment>
  </commentList>
</comments>
</file>

<file path=xl/sharedStrings.xml><?xml version="1.0" encoding="utf-8"?>
<sst xmlns="http://schemas.openxmlformats.org/spreadsheetml/2006/main" count="212" uniqueCount="97">
  <si>
    <t>Minimum value * 100 / bidder value</t>
  </si>
  <si>
    <t>Total</t>
  </si>
  <si>
    <t>no</t>
  </si>
  <si>
    <t>1.</t>
  </si>
  <si>
    <t>2.</t>
  </si>
  <si>
    <t>a)</t>
  </si>
  <si>
    <t>b)</t>
  </si>
  <si>
    <t>3.</t>
  </si>
  <si>
    <t>4.</t>
  </si>
  <si>
    <t>Approcci alla valutazione delle offerte in una gara d'appalto</t>
  </si>
  <si>
    <t>Gara numero xxx per il gruppo di prodotti  xxx</t>
  </si>
  <si>
    <t xml:space="preserve">Criterio Premiante </t>
  </si>
  <si>
    <t xml:space="preserve">Formula di calcolo </t>
  </si>
  <si>
    <t xml:space="preserve">Valutazione </t>
  </si>
  <si>
    <t xml:space="preserve">Condizioni dell'offerta </t>
  </si>
  <si>
    <t xml:space="preserve">Punteggio </t>
  </si>
  <si>
    <t>Offerta 1</t>
  </si>
  <si>
    <t xml:space="preserve">Offerta 2 </t>
  </si>
  <si>
    <t xml:space="preserve">Offerta 3 </t>
  </si>
  <si>
    <t>Prezzo</t>
  </si>
  <si>
    <t>Criterio Premiante 1</t>
  </si>
  <si>
    <t>Criterio Premiante 2</t>
  </si>
  <si>
    <t>Criterio Premiante 3</t>
  </si>
  <si>
    <t xml:space="preserve">Totale </t>
  </si>
  <si>
    <t xml:space="preserve">Approcci avanzati </t>
  </si>
  <si>
    <t xml:space="preserve">Valore X </t>
  </si>
  <si>
    <t xml:space="preserve">Valore Y </t>
  </si>
  <si>
    <t xml:space="preserve">Valutaizone </t>
  </si>
  <si>
    <t xml:space="preserve">Attribuzione </t>
  </si>
  <si>
    <t xml:space="preserve">L'offerta con il punteggio più alto è la migliore </t>
  </si>
  <si>
    <t>Criterio Premiante 4</t>
  </si>
  <si>
    <t>Criterio Premiante 5</t>
  </si>
  <si>
    <r>
      <t xml:space="preserve">Numero di punti = (valore dell'offerente - Y) / (X - Y) x 100)
</t>
    </r>
    <r>
      <rPr>
        <i/>
        <sz val="11"/>
        <color rgb="FF000000"/>
        <rFont val="Arial"/>
        <family val="2"/>
      </rPr>
      <t>a) Le offerte con valore X o superiore ricevono il punteggio massimo di 100 punti.
b) Le offerte con valore Y o inferiore ricevono 0 punti.
c) Per le offerte con valori compresi tra X e Y, il punteggio viene calcolato mediante interpolazione lineare tra queste due soglie.</t>
    </r>
  </si>
  <si>
    <t>Numero di punti = (valore Y-Offerta) / (Y - X) x 100)
a) Le offerte con valore X o inferiore ricevono il punteggio massimo di 100 punti.
b) Le offerte con valore Y o superiore ricevono 0 punti.
c) Per le offerte con valori compresi tra X e Y, il punteggio viene calcolato mediante interpolazione lineare tra queste due soglie.</t>
  </si>
  <si>
    <t>Valore minimo * 100 / valore dell'offerente</t>
  </si>
  <si>
    <t>Valore dell'offerente * 100 / valore massimo</t>
  </si>
  <si>
    <t>Scala binaria</t>
  </si>
  <si>
    <t>Esempi di valutazione delle offerte</t>
  </si>
  <si>
    <t xml:space="preserve">Esempio: Materiali d'Ufficio </t>
  </si>
  <si>
    <t>Ricaricabilità</t>
  </si>
  <si>
    <t xml:space="preserve">Solvente a base d'acqua </t>
  </si>
  <si>
    <t xml:space="preserve">Prezzo </t>
  </si>
  <si>
    <t xml:space="preserve">Scala binaria </t>
  </si>
  <si>
    <t>L'offerta 3 è la migliore</t>
  </si>
  <si>
    <t xml:space="preserve">Esempio: Servizio di Catering </t>
  </si>
  <si>
    <t xml:space="preserve">Decisione della giuria (pasto di prova) </t>
  </si>
  <si>
    <t xml:space="preserve">Percentuale di cibo organico </t>
  </si>
  <si>
    <t xml:space="preserve">L'offerta 2 è la migliore </t>
  </si>
  <si>
    <t>Totale</t>
  </si>
  <si>
    <t>Applicazione degli approcci di valutazione: Esempi di offerte</t>
  </si>
  <si>
    <t>Esempio 3: Costi del ciclo di vita Trasporto</t>
  </si>
  <si>
    <t>Costi del ciclo di vita Trasporto: GHGtr dell'offerta</t>
  </si>
  <si>
    <t>Valore minimo * 100 / valore dell'offerente (metodo del punteggio relativo)</t>
  </si>
  <si>
    <t xml:space="preserve">L'offerta 3 è la migliore </t>
  </si>
  <si>
    <t xml:space="preserve">Calcolo del GHGtr delle diverse offerte </t>
  </si>
  <si>
    <t>Fattore di emissione (EFV) dei veicoli destinati all'uso nell'ambito del contratto (kg CO2/tkm)</t>
  </si>
  <si>
    <t>Percentuale di viaggi effettuati con il veicolo</t>
  </si>
  <si>
    <t>Distanza (D) in km</t>
  </si>
  <si>
    <t>Veicolo 1</t>
  </si>
  <si>
    <t>Veicolo 2</t>
  </si>
  <si>
    <t>Offerta 2</t>
  </si>
  <si>
    <t>Offerta 3</t>
  </si>
  <si>
    <t>Esempio 4: Costi del ciclo di vita Trasporto</t>
  </si>
  <si>
    <t>Numero di punti = (valore Y-Offerta) / (Y - X) x 100)
a) Le offerte con emissioni di CO₂ pari o inferiori a 20 kg (valore X) ricevono un punteggio massimo di 100 punti.
b) Le offerte con emissioni di CO₂ pari o superiori a 80 kg (valore Y) ricevono 0 punti.
c) Per le offerte con emissioni comprese tra 20 kg e 80 kg, il punteggio viene calcolato utilizzando un'interpolazione lineare tra queste due soglie.</t>
  </si>
  <si>
    <t>Approcci alla valutazione di un'offerta</t>
  </si>
  <si>
    <t>Voto scolastico: Per i criteri che possono essere descritti solo qualitativamente, si può utilizzare la seguente tabella di valutazione:</t>
  </si>
  <si>
    <t xml:space="preserve">Voto scolastico </t>
  </si>
  <si>
    <t xml:space="preserve">0 Punti </t>
  </si>
  <si>
    <t xml:space="preserve">30 Punti </t>
  </si>
  <si>
    <t xml:space="preserve">50 Punti </t>
  </si>
  <si>
    <t xml:space="preserve">80 Punti </t>
  </si>
  <si>
    <t xml:space="preserve">100 Punti </t>
  </si>
  <si>
    <t>insufficiente, non disponibile, non si applica</t>
  </si>
  <si>
    <t>sufficiente, con gravi carenze</t>
  </si>
  <si>
    <t>soddisfacente, con carenze minori</t>
  </si>
  <si>
    <t>buono, completamente realizzabile</t>
  </si>
  <si>
    <t>molto buono, soddisfa i requisiti ideali</t>
  </si>
  <si>
    <t>Per i criteri in cui valori elevati portano a una valutazione più favorevole (ad es. % di alimenti biologici)</t>
  </si>
  <si>
    <t>Punteggio relativo:</t>
  </si>
  <si>
    <t>Numero di punti = 100 x valore dell'offerente / valore massimo</t>
  </si>
  <si>
    <t>Punteggio assoluto:</t>
  </si>
  <si>
    <t xml:space="preserve">Numero di punti = (valore dell'offerente - Y) / (X - Y) x 100) </t>
  </si>
  <si>
    <t>a) Le offerte con valore X o superiore ricevono il punteggio massimo di 100 punti.
b) Le offerte con valore Y o inferiore ricevono 0 punti.
c) Per le offerte con valori compresi tra X e Y, il punteggio viene calcolato utilizzando un'interpolazione lineare tra queste due soglie.</t>
  </si>
  <si>
    <t>Per i criteri i cui valori bassi portano ad una valutazione più favorevole (prezzo)</t>
  </si>
  <si>
    <t>Numero di punti = 100 x valore minimo / valore dell'offerente</t>
  </si>
  <si>
    <t>Scala binaria: Per i criteri che consentono solo due valori possibili (“Sì/No”, “Passa/Non passa”), è possibile utilizzare la seguente tabella di valutazione:</t>
  </si>
  <si>
    <t>0 Punti</t>
  </si>
  <si>
    <t>100 Punti</t>
  </si>
  <si>
    <t>No, bocciato, non conforme</t>
  </si>
  <si>
    <t>Sì, superato, conforme</t>
  </si>
  <si>
    <t>si</t>
  </si>
  <si>
    <t>molto buono</t>
  </si>
  <si>
    <t>buono</t>
  </si>
  <si>
    <t xml:space="preserve">soddisfacente </t>
  </si>
  <si>
    <t xml:space="preserve">sufficiente </t>
  </si>
  <si>
    <t xml:space="preserve">insufficiente </t>
  </si>
  <si>
    <r>
      <t>Calcolo del GHG</t>
    </r>
    <r>
      <rPr>
        <b/>
        <sz val="8"/>
        <color theme="1"/>
        <rFont val="Aptos"/>
      </rPr>
      <t xml:space="preserve">TR </t>
    </r>
    <r>
      <rPr>
        <b/>
        <sz val="12"/>
        <color theme="1"/>
        <rFont val="Aptos"/>
      </rPr>
      <t>(kg CO</t>
    </r>
    <r>
      <rPr>
        <b/>
        <sz val="9"/>
        <color theme="1"/>
        <rFont val="Aptos"/>
      </rPr>
      <t>2</t>
    </r>
    <r>
      <rPr>
        <b/>
        <sz val="12"/>
        <color theme="1"/>
        <rFont val="Aptos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</si>
</sst>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"/>
  </numFmts>
  <fonts count="33" x14ac:knownFonts="1">
    <font>
      <sz val="10"/>
      <color theme="1"/>
      <name val="Arial"/>
      <scheme val="minor"/>
    </font>
    <font>
      <sz val="10"/>
      <color theme="1"/>
      <name val="Aptos"/>
    </font>
    <font>
      <b/>
      <sz val="26"/>
      <color rgb="FF035854"/>
      <name val="Aptos"/>
    </font>
    <font>
      <b/>
      <sz val="16"/>
      <color rgb="FF035854"/>
      <name val="Aptos"/>
    </font>
    <font>
      <b/>
      <sz val="11"/>
      <color theme="1"/>
      <name val="Aptos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ptos"/>
    </font>
    <font>
      <sz val="11"/>
      <color rgb="FF000000"/>
      <name val="Aptos"/>
    </font>
    <font>
      <b/>
      <sz val="11"/>
      <color rgb="FF000000"/>
      <name val="Arial"/>
      <family val="2"/>
    </font>
    <font>
      <b/>
      <sz val="11"/>
      <color rgb="FF000000"/>
      <name val="Aptos"/>
    </font>
    <font>
      <sz val="12"/>
      <color rgb="FF000000"/>
      <name val="Aptos"/>
    </font>
    <font>
      <b/>
      <sz val="12"/>
      <color rgb="FF000000"/>
      <name val="Aptos"/>
    </font>
    <font>
      <b/>
      <sz val="12"/>
      <color theme="1"/>
      <name val="Aptos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Aptos"/>
    </font>
    <font>
      <b/>
      <i/>
      <sz val="10"/>
      <color rgb="FFFF0000"/>
      <name val="Arial"/>
      <family val="2"/>
    </font>
    <font>
      <sz val="12"/>
      <color theme="1"/>
      <name val="Aptos"/>
    </font>
    <font>
      <i/>
      <sz val="11"/>
      <color rgb="FF000000"/>
      <name val="Arial"/>
      <family val="2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b/>
      <sz val="26"/>
      <color theme="9" tint="-0.499984740745262"/>
      <name val="Arial"/>
      <family val="2"/>
    </font>
    <font>
      <sz val="10"/>
      <color theme="9" tint="-0.499984740745262"/>
      <name val="Aptos"/>
    </font>
    <font>
      <b/>
      <sz val="16"/>
      <color theme="9" tint="-0.499984740745262"/>
      <name val="Aptos"/>
    </font>
    <font>
      <sz val="10"/>
      <name val="Aptos"/>
    </font>
    <font>
      <b/>
      <i/>
      <sz val="10"/>
      <color rgb="FFFF0000"/>
      <name val="Aptos"/>
    </font>
    <font>
      <b/>
      <sz val="8"/>
      <color theme="1"/>
      <name val="Aptos"/>
    </font>
    <font>
      <b/>
      <sz val="9"/>
      <color theme="1"/>
      <name val="Aptos"/>
    </font>
    <font>
      <b/>
      <sz val="26"/>
      <color theme="9" tint="-0.499984740745262"/>
      <name val="Aptos"/>
    </font>
  </fonts>
  <fills count="6">
    <fill>
      <patternFill patternType="none"/>
    </fill>
    <fill>
      <patternFill patternType="gray125"/>
    </fill>
    <fill>
      <patternFill patternType="solid">
        <fgColor rgb="FF89C4CD"/>
        <bgColor rgb="FF89C4CD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rgb="FFABABAB"/>
      </patternFill>
    </fill>
  </fills>
  <borders count="85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9" fontId="11" fillId="0" borderId="11" xfId="0" applyNumberFormat="1" applyFont="1" applyBorder="1" applyAlignment="1">
      <alignment horizontal="center" vertical="center" wrapText="1" readingOrder="1"/>
    </xf>
    <xf numFmtId="164" fontId="11" fillId="0" borderId="12" xfId="0" applyNumberFormat="1" applyFont="1" applyBorder="1" applyAlignment="1">
      <alignment horizontal="center" vertical="center" wrapText="1" readingOrder="1"/>
    </xf>
    <xf numFmtId="164" fontId="11" fillId="0" borderId="10" xfId="0" applyNumberFormat="1" applyFont="1" applyBorder="1" applyAlignment="1">
      <alignment horizontal="center" vertical="center" wrapText="1" readingOrder="1"/>
    </xf>
    <xf numFmtId="164" fontId="11" fillId="0" borderId="13" xfId="0" applyNumberFormat="1" applyFont="1" applyBorder="1" applyAlignment="1">
      <alignment horizontal="center" vertical="center" wrapText="1" readingOrder="1"/>
    </xf>
    <xf numFmtId="1" fontId="11" fillId="0" borderId="14" xfId="0" applyNumberFormat="1" applyFont="1" applyBorder="1" applyAlignment="1">
      <alignment horizontal="center" vertical="center" wrapText="1" readingOrder="1"/>
    </xf>
    <xf numFmtId="1" fontId="11" fillId="0" borderId="10" xfId="0" applyNumberFormat="1" applyFont="1" applyBorder="1" applyAlignment="1">
      <alignment horizontal="center" vertical="center" wrapText="1" readingOrder="1"/>
    </xf>
    <xf numFmtId="1" fontId="11" fillId="0" borderId="13" xfId="0" applyNumberFormat="1" applyFont="1" applyBorder="1" applyAlignment="1">
      <alignment horizontal="center" vertical="center" wrapText="1" readingOrder="1"/>
    </xf>
    <xf numFmtId="1" fontId="11" fillId="0" borderId="15" xfId="0" applyNumberFormat="1" applyFont="1" applyBorder="1" applyAlignment="1">
      <alignment horizontal="center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center" vertical="center" wrapText="1" readingOrder="1"/>
    </xf>
    <xf numFmtId="9" fontId="11" fillId="0" borderId="0" xfId="0" applyNumberFormat="1" applyFont="1" applyAlignment="1">
      <alignment horizontal="center"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1" fontId="11" fillId="0" borderId="0" xfId="0" applyNumberFormat="1" applyFont="1" applyAlignment="1">
      <alignment horizontal="center" vertical="center" wrapText="1" readingOrder="1"/>
    </xf>
    <xf numFmtId="0" fontId="11" fillId="0" borderId="12" xfId="0" applyFont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14" xfId="0" applyFont="1" applyBorder="1" applyAlignment="1">
      <alignment horizontal="center" vertical="center" wrapText="1" readingOrder="1"/>
    </xf>
    <xf numFmtId="0" fontId="11" fillId="0" borderId="1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center" wrapText="1" readingOrder="1"/>
    </xf>
    <xf numFmtId="0" fontId="13" fillId="0" borderId="0" xfId="0" applyFont="1" applyAlignment="1">
      <alignment horizontal="left" vertical="center" wrapText="1"/>
    </xf>
    <xf numFmtId="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5" fillId="2" borderId="23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 readingOrder="1"/>
    </xf>
    <xf numFmtId="1" fontId="18" fillId="0" borderId="10" xfId="0" applyNumberFormat="1" applyFont="1" applyBorder="1" applyAlignment="1">
      <alignment horizontal="center" vertical="center" wrapText="1" readingOrder="1"/>
    </xf>
    <xf numFmtId="1" fontId="18" fillId="0" borderId="24" xfId="0" applyNumberFormat="1" applyFont="1" applyBorder="1" applyAlignment="1">
      <alignment horizontal="center" vertical="center" wrapText="1" readingOrder="1"/>
    </xf>
    <xf numFmtId="9" fontId="18" fillId="0" borderId="11" xfId="0" applyNumberFormat="1" applyFont="1" applyBorder="1" applyAlignment="1">
      <alignment horizontal="center" vertical="center" wrapText="1" readingOrder="1"/>
    </xf>
    <xf numFmtId="1" fontId="18" fillId="0" borderId="12" xfId="0" applyNumberFormat="1" applyFont="1" applyBorder="1" applyAlignment="1">
      <alignment horizontal="center" vertical="center" wrapText="1" readingOrder="1"/>
    </xf>
    <xf numFmtId="1" fontId="18" fillId="0" borderId="13" xfId="0" applyNumberFormat="1" applyFont="1" applyBorder="1" applyAlignment="1">
      <alignment horizontal="center" vertical="center" wrapText="1" readingOrder="1"/>
    </xf>
    <xf numFmtId="1" fontId="11" fillId="0" borderId="25" xfId="0" applyNumberFormat="1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7" fillId="0" borderId="10" xfId="0" applyFont="1" applyBorder="1" applyAlignment="1">
      <alignment horizontal="left" wrapText="1" readingOrder="1"/>
    </xf>
    <xf numFmtId="0" fontId="1" fillId="0" borderId="0" xfId="0" applyFont="1" applyAlignment="1">
      <alignment horizontal="right"/>
    </xf>
    <xf numFmtId="0" fontId="19" fillId="0" borderId="0" xfId="0" applyFont="1" applyAlignment="1">
      <alignment wrapText="1"/>
    </xf>
    <xf numFmtId="0" fontId="8" fillId="0" borderId="24" xfId="0" applyFont="1" applyBorder="1" applyAlignment="1">
      <alignment horizontal="center" vertical="center" wrapText="1" readingOrder="1"/>
    </xf>
    <xf numFmtId="0" fontId="11" fillId="0" borderId="24" xfId="0" applyFont="1" applyBorder="1" applyAlignment="1">
      <alignment horizontal="center" vertical="center" wrapText="1" readingOrder="1"/>
    </xf>
    <xf numFmtId="0" fontId="20" fillId="0" borderId="0" xfId="0" applyFont="1"/>
    <xf numFmtId="0" fontId="8" fillId="0" borderId="24" xfId="0" applyFont="1" applyBorder="1" applyAlignment="1">
      <alignment horizontal="center" wrapText="1" readingOrder="1"/>
    </xf>
    <xf numFmtId="0" fontId="8" fillId="0" borderId="27" xfId="0" applyFont="1" applyBorder="1" applyAlignment="1">
      <alignment horizontal="center" wrapText="1" readingOrder="1"/>
    </xf>
    <xf numFmtId="0" fontId="8" fillId="0" borderId="0" xfId="0" applyFont="1" applyAlignment="1">
      <alignment horizontal="left" wrapText="1" readingOrder="1"/>
    </xf>
    <xf numFmtId="0" fontId="8" fillId="0" borderId="0" xfId="0" applyFont="1" applyAlignment="1">
      <alignment horizontal="center" wrapText="1" readingOrder="1"/>
    </xf>
    <xf numFmtId="9" fontId="11" fillId="0" borderId="27" xfId="0" applyNumberFormat="1" applyFont="1" applyBorder="1" applyAlignment="1">
      <alignment horizontal="center" vertical="center" wrapText="1" readingOrder="1"/>
    </xf>
    <xf numFmtId="164" fontId="11" fillId="0" borderId="14" xfId="0" applyNumberFormat="1" applyFont="1" applyBorder="1" applyAlignment="1">
      <alignment horizontal="center" vertical="center" wrapText="1" readingOrder="1"/>
    </xf>
    <xf numFmtId="2" fontId="11" fillId="0" borderId="12" xfId="0" applyNumberFormat="1" applyFont="1" applyBorder="1" applyAlignment="1">
      <alignment horizontal="center" vertical="center" wrapText="1" readingOrder="1"/>
    </xf>
    <xf numFmtId="2" fontId="11" fillId="0" borderId="10" xfId="0" applyNumberFormat="1" applyFont="1" applyBorder="1" applyAlignment="1">
      <alignment horizontal="center" vertical="center" wrapText="1" readingOrder="1"/>
    </xf>
    <xf numFmtId="2" fontId="11" fillId="0" borderId="13" xfId="0" applyNumberFormat="1" applyFont="1" applyBorder="1" applyAlignment="1">
      <alignment horizontal="center" vertical="center" wrapText="1" readingOrder="1"/>
    </xf>
    <xf numFmtId="0" fontId="4" fillId="2" borderId="3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 readingOrder="1"/>
    </xf>
    <xf numFmtId="0" fontId="12" fillId="0" borderId="30" xfId="0" applyFont="1" applyBorder="1" applyAlignment="1">
      <alignment horizontal="center" vertical="center" wrapText="1" readingOrder="1"/>
    </xf>
    <xf numFmtId="0" fontId="12" fillId="0" borderId="29" xfId="0" applyFont="1" applyBorder="1" applyAlignment="1">
      <alignment horizontal="center" vertical="center" wrapText="1" readingOrder="1"/>
    </xf>
    <xf numFmtId="0" fontId="12" fillId="0" borderId="33" xfId="0" applyFont="1" applyBorder="1" applyAlignment="1">
      <alignment horizontal="center" vertical="center" wrapText="1" readingOrder="1"/>
    </xf>
    <xf numFmtId="0" fontId="12" fillId="0" borderId="34" xfId="0" applyFont="1" applyBorder="1" applyAlignment="1">
      <alignment horizontal="center" vertical="center" wrapText="1" readingOrder="1"/>
    </xf>
    <xf numFmtId="9" fontId="11" fillId="0" borderId="12" xfId="0" applyNumberFormat="1" applyFont="1" applyBorder="1" applyAlignment="1">
      <alignment horizontal="center" vertical="center" wrapText="1" readingOrder="1"/>
    </xf>
    <xf numFmtId="9" fontId="11" fillId="0" borderId="13" xfId="0" applyNumberFormat="1" applyFont="1" applyBorder="1" applyAlignment="1">
      <alignment horizontal="center" vertical="center" wrapText="1" readingOrder="1"/>
    </xf>
    <xf numFmtId="0" fontId="11" fillId="0" borderId="35" xfId="0" applyFont="1" applyBorder="1" applyAlignment="1">
      <alignment horizontal="center" vertical="center" wrapText="1" readingOrder="1"/>
    </xf>
    <xf numFmtId="2" fontId="11" fillId="0" borderId="25" xfId="0" applyNumberFormat="1" applyFont="1" applyBorder="1" applyAlignment="1">
      <alignment horizontal="center" vertical="center" wrapText="1" readingOrder="1"/>
    </xf>
    <xf numFmtId="0" fontId="11" fillId="0" borderId="36" xfId="0" applyFont="1" applyBorder="1" applyAlignment="1">
      <alignment horizontal="center" vertical="center" wrapText="1" readingOrder="1"/>
    </xf>
    <xf numFmtId="0" fontId="11" fillId="0" borderId="37" xfId="0" applyFont="1" applyBorder="1" applyAlignment="1">
      <alignment horizontal="center" vertical="center" wrapText="1" readingOrder="1"/>
    </xf>
    <xf numFmtId="9" fontId="11" fillId="0" borderId="36" xfId="0" applyNumberFormat="1" applyFont="1" applyBorder="1" applyAlignment="1">
      <alignment horizontal="center" vertical="center" wrapText="1" readingOrder="1"/>
    </xf>
    <xf numFmtId="0" fontId="11" fillId="0" borderId="38" xfId="0" applyFont="1" applyBorder="1" applyAlignment="1">
      <alignment horizontal="center" vertical="center" wrapText="1" readingOrder="1"/>
    </xf>
    <xf numFmtId="2" fontId="11" fillId="0" borderId="39" xfId="0" applyNumberFormat="1" applyFont="1" applyBorder="1" applyAlignment="1">
      <alignment horizontal="center" vertical="center" wrapText="1" readingOrder="1"/>
    </xf>
    <xf numFmtId="0" fontId="8" fillId="0" borderId="27" xfId="0" applyFont="1" applyBorder="1" applyAlignment="1">
      <alignment horizontal="center" vertical="center" wrapText="1" readingOrder="1"/>
    </xf>
    <xf numFmtId="9" fontId="11" fillId="4" borderId="10" xfId="0" applyNumberFormat="1" applyFont="1" applyFill="1" applyBorder="1" applyAlignment="1">
      <alignment horizontal="center" vertical="center" wrapText="1" readingOrder="1"/>
    </xf>
    <xf numFmtId="9" fontId="11" fillId="4" borderId="4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1" fontId="11" fillId="0" borderId="24" xfId="0" applyNumberFormat="1" applyFont="1" applyBorder="1" applyAlignment="1">
      <alignment horizontal="center" vertical="center" wrapText="1" readingOrder="1"/>
    </xf>
    <xf numFmtId="2" fontId="11" fillId="0" borderId="14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2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5" fillId="0" borderId="0" xfId="0" applyFont="1" applyAlignment="1">
      <alignment vertical="top"/>
    </xf>
    <xf numFmtId="0" fontId="26" fillId="0" borderId="0" xfId="0" applyFont="1"/>
    <xf numFmtId="0" fontId="27" fillId="0" borderId="0" xfId="0" applyFont="1" applyAlignment="1">
      <alignment vertical="top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9" fontId="13" fillId="5" borderId="18" xfId="0" applyNumberFormat="1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17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9" fontId="13" fillId="5" borderId="17" xfId="0" applyNumberFormat="1" applyFont="1" applyFill="1" applyBorder="1" applyAlignment="1">
      <alignment horizontal="center" vertical="center" wrapText="1"/>
    </xf>
    <xf numFmtId="9" fontId="13" fillId="5" borderId="26" xfId="0" applyNumberFormat="1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 readingOrder="1"/>
    </xf>
    <xf numFmtId="0" fontId="9" fillId="0" borderId="40" xfId="0" applyFont="1" applyBorder="1" applyAlignment="1">
      <alignment horizontal="center" vertical="center" wrapText="1" readingOrder="1"/>
    </xf>
    <xf numFmtId="0" fontId="9" fillId="0" borderId="43" xfId="0" applyFont="1" applyBorder="1" applyAlignment="1">
      <alignment horizontal="center" vertical="center" wrapText="1" readingOrder="1"/>
    </xf>
    <xf numFmtId="0" fontId="6" fillId="0" borderId="44" xfId="0" applyFont="1" applyBorder="1"/>
    <xf numFmtId="0" fontId="1" fillId="0" borderId="0" xfId="0" applyFont="1" applyBorder="1"/>
    <xf numFmtId="0" fontId="4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6" fillId="0" borderId="51" xfId="0" applyFont="1" applyBorder="1"/>
    <xf numFmtId="0" fontId="1" fillId="0" borderId="50" xfId="0" applyFont="1" applyBorder="1"/>
    <xf numFmtId="0" fontId="7" fillId="0" borderId="0" xfId="0" applyFont="1" applyBorder="1"/>
    <xf numFmtId="0" fontId="9" fillId="0" borderId="53" xfId="0" applyFont="1" applyBorder="1" applyAlignment="1">
      <alignment horizontal="center" vertical="center" wrapText="1" readingOrder="1"/>
    </xf>
    <xf numFmtId="1" fontId="11" fillId="0" borderId="53" xfId="0" applyNumberFormat="1" applyFont="1" applyBorder="1" applyAlignment="1">
      <alignment horizontal="center" vertical="center" wrapText="1" readingOrder="1"/>
    </xf>
    <xf numFmtId="0" fontId="11" fillId="0" borderId="53" xfId="0" applyFont="1" applyBorder="1" applyAlignment="1">
      <alignment horizontal="center" vertical="center" wrapText="1" readingOrder="1"/>
    </xf>
    <xf numFmtId="0" fontId="1" fillId="0" borderId="52" xfId="0" applyFont="1" applyBorder="1"/>
    <xf numFmtId="0" fontId="6" fillId="0" borderId="54" xfId="0" applyFont="1" applyBorder="1"/>
    <xf numFmtId="0" fontId="13" fillId="5" borderId="56" xfId="0" applyFont="1" applyFill="1" applyBorder="1" applyAlignment="1">
      <alignment horizontal="center" vertical="center" wrapText="1"/>
    </xf>
    <xf numFmtId="9" fontId="13" fillId="5" borderId="55" xfId="0" applyNumberFormat="1" applyFont="1" applyFill="1" applyBorder="1" applyAlignment="1">
      <alignment horizontal="center" vertical="center" wrapText="1"/>
    </xf>
    <xf numFmtId="0" fontId="13" fillId="5" borderId="57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1" fontId="13" fillId="5" borderId="59" xfId="0" applyNumberFormat="1" applyFont="1" applyFill="1" applyBorder="1" applyAlignment="1">
      <alignment horizontal="center" vertical="center" wrapText="1"/>
    </xf>
    <xf numFmtId="1" fontId="13" fillId="5" borderId="57" xfId="0" applyNumberFormat="1" applyFont="1" applyFill="1" applyBorder="1" applyAlignment="1">
      <alignment horizontal="center" vertical="center" wrapText="1"/>
    </xf>
    <xf numFmtId="1" fontId="13" fillId="5" borderId="60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 readingOrder="1"/>
    </xf>
    <xf numFmtId="0" fontId="12" fillId="0" borderId="14" xfId="0" applyFont="1" applyBorder="1" applyAlignment="1">
      <alignment horizontal="left" vertical="center" wrapText="1" readingOrder="1"/>
    </xf>
    <xf numFmtId="0" fontId="13" fillId="5" borderId="59" xfId="0" applyFont="1" applyFill="1" applyBorder="1" applyAlignment="1">
      <alignment horizontal="center" vertical="center" wrapText="1"/>
    </xf>
    <xf numFmtId="0" fontId="7" fillId="0" borderId="52" xfId="0" applyFont="1" applyBorder="1"/>
    <xf numFmtId="0" fontId="5" fillId="2" borderId="29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6" fillId="0" borderId="33" xfId="0" applyFont="1" applyBorder="1"/>
    <xf numFmtId="0" fontId="13" fillId="5" borderId="56" xfId="0" applyFont="1" applyFill="1" applyBorder="1" applyAlignment="1">
      <alignment horizontal="left" vertical="center" wrapText="1"/>
    </xf>
    <xf numFmtId="9" fontId="13" fillId="5" borderId="62" xfId="0" applyNumberFormat="1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left" vertical="center" wrapText="1"/>
    </xf>
    <xf numFmtId="0" fontId="13" fillId="5" borderId="57" xfId="0" applyFont="1" applyFill="1" applyBorder="1" applyAlignment="1">
      <alignment horizontal="left" vertical="center" wrapText="1"/>
    </xf>
    <xf numFmtId="0" fontId="13" fillId="5" borderId="58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wrapText="1" readingOrder="1"/>
    </xf>
    <xf numFmtId="0" fontId="8" fillId="0" borderId="43" xfId="0" applyFont="1" applyBorder="1" applyAlignment="1">
      <alignment horizontal="center" vertical="center" wrapText="1" readingOrder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 readingOrder="1"/>
    </xf>
    <xf numFmtId="0" fontId="10" fillId="0" borderId="68" xfId="0" applyFont="1" applyBorder="1" applyAlignment="1">
      <alignment horizontal="left" vertical="center" wrapText="1" readingOrder="1"/>
    </xf>
    <xf numFmtId="9" fontId="11" fillId="0" borderId="40" xfId="0" applyNumberFormat="1" applyFont="1" applyBorder="1" applyAlignment="1">
      <alignment horizontal="center" vertical="center" wrapText="1" readingOrder="1"/>
    </xf>
    <xf numFmtId="0" fontId="4" fillId="2" borderId="71" xfId="0" applyFont="1" applyFill="1" applyBorder="1" applyAlignment="1">
      <alignment horizontal="center" vertical="center" wrapText="1"/>
    </xf>
    <xf numFmtId="0" fontId="28" fillId="0" borderId="73" xfId="0" applyFont="1" applyBorder="1"/>
    <xf numFmtId="0" fontId="28" fillId="0" borderId="74" xfId="0" applyFont="1" applyBorder="1"/>
    <xf numFmtId="0" fontId="28" fillId="0" borderId="75" xfId="0" applyFont="1" applyBorder="1"/>
    <xf numFmtId="0" fontId="1" fillId="0" borderId="0" xfId="0" applyFont="1"/>
    <xf numFmtId="0" fontId="10" fillId="0" borderId="14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0" fillId="0" borderId="40" xfId="0" applyFont="1" applyBorder="1" applyAlignment="1">
      <alignment horizontal="center" vertical="center" wrapText="1" readingOrder="1"/>
    </xf>
    <xf numFmtId="0" fontId="10" fillId="0" borderId="42" xfId="0" applyFont="1" applyBorder="1" applyAlignment="1">
      <alignment horizontal="center" vertical="center" wrapText="1" readingOrder="1"/>
    </xf>
    <xf numFmtId="0" fontId="10" fillId="0" borderId="43" xfId="0" applyFont="1" applyBorder="1" applyAlignment="1">
      <alignment horizontal="center" vertical="center" wrapText="1" readingOrder="1"/>
    </xf>
    <xf numFmtId="0" fontId="10" fillId="0" borderId="53" xfId="0" applyFont="1" applyBorder="1" applyAlignment="1">
      <alignment horizontal="center" vertical="center" wrapText="1" readingOrder="1"/>
    </xf>
    <xf numFmtId="0" fontId="29" fillId="0" borderId="0" xfId="0" applyFont="1"/>
    <xf numFmtId="0" fontId="28" fillId="0" borderId="6" xfId="0" applyFont="1" applyBorder="1"/>
    <xf numFmtId="0" fontId="12" fillId="0" borderId="32" xfId="0" applyFont="1" applyBorder="1" applyAlignment="1">
      <alignment horizontal="left" vertical="center" wrapText="1" readingOrder="1"/>
    </xf>
    <xf numFmtId="0" fontId="12" fillId="0" borderId="69" xfId="0" applyFont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8" fillId="0" borderId="64" xfId="0" applyFont="1" applyBorder="1"/>
    <xf numFmtId="0" fontId="28" fillId="0" borderId="65" xfId="0" applyFont="1" applyBorder="1"/>
    <xf numFmtId="0" fontId="28" fillId="0" borderId="66" xfId="0" applyFont="1" applyBorder="1"/>
    <xf numFmtId="0" fontId="10" fillId="0" borderId="28" xfId="0" applyFont="1" applyBorder="1" applyAlignment="1">
      <alignment horizontal="center" vertical="center" wrapText="1" readingOrder="1"/>
    </xf>
    <xf numFmtId="0" fontId="10" fillId="0" borderId="51" xfId="0" applyFont="1" applyBorder="1" applyAlignment="1">
      <alignment horizontal="center" vertical="center" wrapText="1" readingOrder="1"/>
    </xf>
    <xf numFmtId="0" fontId="10" fillId="0" borderId="48" xfId="0" applyFont="1" applyBorder="1" applyAlignment="1">
      <alignment horizontal="center" vertical="center" wrapText="1" readingOrder="1"/>
    </xf>
    <xf numFmtId="0" fontId="10" fillId="0" borderId="67" xfId="0" applyFont="1" applyBorder="1" applyAlignment="1">
      <alignment horizontal="center" vertical="center" wrapText="1" readingOrder="1"/>
    </xf>
    <xf numFmtId="0" fontId="32" fillId="0" borderId="0" xfId="0" applyFont="1" applyAlignment="1">
      <alignment vertical="top"/>
    </xf>
    <xf numFmtId="0" fontId="13" fillId="5" borderId="76" xfId="0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center" wrapText="1"/>
    </xf>
    <xf numFmtId="9" fontId="13" fillId="5" borderId="77" xfId="0" applyNumberFormat="1" applyFont="1" applyFill="1" applyBorder="1" applyAlignment="1">
      <alignment horizontal="center" vertical="center" wrapText="1"/>
    </xf>
    <xf numFmtId="1" fontId="13" fillId="5" borderId="77" xfId="0" applyNumberFormat="1" applyFont="1" applyFill="1" applyBorder="1" applyAlignment="1">
      <alignment horizontal="center" vertical="center" wrapText="1"/>
    </xf>
    <xf numFmtId="1" fontId="13" fillId="5" borderId="78" xfId="0" applyNumberFormat="1" applyFont="1" applyFill="1" applyBorder="1" applyAlignment="1">
      <alignment horizontal="center" vertical="center" wrapText="1"/>
    </xf>
    <xf numFmtId="9" fontId="13" fillId="5" borderId="41" xfId="0" applyNumberFormat="1" applyFont="1" applyFill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 readingOrder="1"/>
    </xf>
    <xf numFmtId="0" fontId="12" fillId="0" borderId="80" xfId="0" applyFont="1" applyBorder="1" applyAlignment="1">
      <alignment horizontal="center" vertical="center" wrapText="1" readingOrder="1"/>
    </xf>
    <xf numFmtId="0" fontId="4" fillId="2" borderId="82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>
      <alignment horizontal="center" vertical="center" wrapText="1"/>
    </xf>
    <xf numFmtId="0" fontId="28" fillId="0" borderId="84" xfId="0" applyFont="1" applyBorder="1"/>
    <xf numFmtId="0" fontId="21" fillId="0" borderId="0" xfId="0" applyFont="1" applyAlignment="1">
      <alignment vertical="center" wrapText="1"/>
    </xf>
    <xf numFmtId="0" fontId="27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127000</xdr:colOff>
      <xdr:row>29</xdr:row>
      <xdr:rowOff>12700</xdr:rowOff>
    </xdr:from>
    <xdr:to>
      <xdr:col>2</xdr:col>
      <xdr:colOff>2057400</xdr:colOff>
      <xdr:row>38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C7291F6-9017-B358-B9EA-F79CB27F5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9334500"/>
          <a:ext cx="3594100" cy="143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28</xdr:row>
      <xdr:rowOff>0</xdr:rowOff>
    </xdr:from>
    <xdr:to>
      <xdr:col>3</xdr:col>
      <xdr:colOff>774700</xdr:colOff>
      <xdr:row>37</xdr:row>
      <xdr:rowOff>63500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0320556-9992-5A49-8923-162EDCE48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7797800"/>
          <a:ext cx="3594100" cy="1435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36</xdr:row>
      <xdr:rowOff>0</xdr:rowOff>
    </xdr:from>
    <xdr:to>
      <xdr:col>2</xdr:col>
      <xdr:colOff>2273300</xdr:colOff>
      <xdr:row>45</xdr:row>
      <xdr:rowOff>63500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898A601-16EA-564A-BE22-B7F5DA946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1010900"/>
          <a:ext cx="3594100" cy="1435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433295</xdr:colOff>
      <xdr:row>28</xdr:row>
      <xdr:rowOff>0</xdr:rowOff>
    </xdr:from>
    <xdr:to>
      <xdr:col>2</xdr:col>
      <xdr:colOff>426571</xdr:colOff>
      <xdr:row>37</xdr:row>
      <xdr:rowOff>90395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14B3CF-9F30-B843-88BA-A6474B639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295" y="6932706"/>
          <a:ext cx="3594100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6AA4"/>
      </a:accent1>
      <a:accent2>
        <a:srgbClr val="00BEE1"/>
      </a:accent2>
      <a:accent3>
        <a:srgbClr val="97BF0D"/>
      </a:accent3>
      <a:accent4>
        <a:srgbClr val="DCDB1F"/>
      </a:accent4>
      <a:accent5>
        <a:srgbClr val="6586C3"/>
      </a:accent5>
      <a:accent6>
        <a:srgbClr val="009791"/>
      </a:accent6>
      <a:hlink>
        <a:srgbClr val="006AA4"/>
      </a:hlink>
      <a:folHlink>
        <a:srgbClr val="006AA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2"/>
  <sheetViews>
    <sheetView tabSelected="1" topLeftCell="B6" zoomScaleNormal="100" workbookViewId="0">
      <selection activeCell="C14" sqref="C14"/>
    </sheetView>
  </sheetViews>
  <sheetFormatPr baseColWidth="10" defaultColWidth="12.6640625" defaultRowHeight="15" customHeight="1" x14ac:dyDescent="0.15"/>
  <cols>
    <col min="1" max="1" width="1.33203125" hidden="1" customWidth="1"/>
    <col min="2" max="2" width="21.83203125" customWidth="1"/>
    <col min="3" max="3" width="47" customWidth="1"/>
    <col min="4" max="4" width="14.6640625" customWidth="1"/>
    <col min="5" max="5" width="12.1640625" customWidth="1"/>
    <col min="6" max="6" width="13.33203125" customWidth="1"/>
    <col min="7" max="8" width="9.33203125" customWidth="1"/>
    <col min="9" max="9" width="9.1640625" customWidth="1"/>
    <col min="10" max="10" width="9.5" customWidth="1"/>
    <col min="11" max="11" width="11.1640625" customWidth="1"/>
    <col min="12" max="12" width="9.1640625" customWidth="1"/>
    <col min="13" max="13" width="10.5" customWidth="1"/>
    <col min="14" max="14" width="10.33203125" customWidth="1"/>
    <col min="15" max="15" width="10.83203125" customWidth="1"/>
    <col min="16" max="16" width="6.83203125" customWidth="1"/>
    <col min="17" max="17" width="12" customWidth="1"/>
    <col min="18" max="18" width="12.5" customWidth="1"/>
    <col min="19" max="19" width="12" customWidth="1"/>
    <col min="20" max="20" width="10.33203125" customWidth="1"/>
    <col min="21" max="21" width="8.83203125" customWidth="1"/>
    <col min="22" max="24" width="9" customWidth="1"/>
    <col min="25" max="25" width="9.33203125" customWidth="1"/>
    <col min="26" max="28" width="7.33203125" customWidth="1"/>
  </cols>
  <sheetData>
    <row r="1" spans="1:2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4" x14ac:dyDescent="0.2">
      <c r="A6" s="1"/>
      <c r="B6" s="1"/>
      <c r="C6" s="1"/>
      <c r="D6" s="103" t="s">
        <v>9</v>
      </c>
      <c r="E6" s="104"/>
      <c r="F6" s="1"/>
      <c r="H6" s="2"/>
      <c r="I6" s="1"/>
      <c r="J6" s="1"/>
      <c r="K6" s="1"/>
      <c r="L6" s="1"/>
      <c r="M6" s="1"/>
      <c r="N6" s="1"/>
      <c r="O6" s="1"/>
      <c r="P6" s="1"/>
      <c r="Q6" s="3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6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2" x14ac:dyDescent="0.2">
      <c r="A8" s="1"/>
      <c r="B8" s="105" t="s">
        <v>10</v>
      </c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7.5" customHeight="1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51.75" customHeight="1" thickTop="1" x14ac:dyDescent="0.2">
      <c r="A10" s="1"/>
      <c r="B10" s="4" t="s">
        <v>11</v>
      </c>
      <c r="C10" s="5" t="s">
        <v>12</v>
      </c>
      <c r="D10" s="6" t="s">
        <v>28</v>
      </c>
      <c r="E10" s="96" t="s">
        <v>14</v>
      </c>
      <c r="F10" s="97"/>
      <c r="G10" s="98"/>
      <c r="H10" s="99" t="s">
        <v>15</v>
      </c>
      <c r="I10" s="97"/>
      <c r="J10" s="98"/>
      <c r="K10" s="99" t="s">
        <v>13</v>
      </c>
      <c r="L10" s="97"/>
      <c r="M10" s="100"/>
      <c r="N10" s="1"/>
      <c r="O10" s="7"/>
      <c r="P10" s="8"/>
      <c r="Q10" s="8"/>
      <c r="R10" s="94"/>
      <c r="S10" s="95"/>
      <c r="T10" s="94"/>
      <c r="U10" s="95"/>
      <c r="V10" s="94"/>
      <c r="W10" s="95"/>
      <c r="X10" s="1"/>
      <c r="Y10" s="1"/>
      <c r="Z10" s="1"/>
    </row>
    <row r="11" spans="1:28" ht="18.75" customHeight="1" x14ac:dyDescent="0.2">
      <c r="A11" s="9"/>
      <c r="B11" s="10"/>
      <c r="C11" s="11"/>
      <c r="D11" s="12"/>
      <c r="E11" s="117" t="s">
        <v>16</v>
      </c>
      <c r="F11" s="13" t="s">
        <v>17</v>
      </c>
      <c r="G11" s="118" t="s">
        <v>18</v>
      </c>
      <c r="H11" s="117" t="s">
        <v>16</v>
      </c>
      <c r="I11" s="13" t="s">
        <v>17</v>
      </c>
      <c r="J11" s="118" t="s">
        <v>18</v>
      </c>
      <c r="K11" s="117" t="s">
        <v>16</v>
      </c>
      <c r="L11" s="13" t="s">
        <v>17</v>
      </c>
      <c r="M11" s="15" t="s">
        <v>18</v>
      </c>
      <c r="N11" s="9"/>
      <c r="O11" s="16"/>
      <c r="P11" s="16"/>
      <c r="Q11" s="16"/>
      <c r="R11" s="17"/>
      <c r="S11" s="17"/>
      <c r="T11" s="17"/>
      <c r="U11" s="17"/>
      <c r="V11" s="17"/>
      <c r="W11" s="17"/>
      <c r="X11" s="9"/>
      <c r="Y11" s="9"/>
      <c r="Z11" s="9"/>
    </row>
    <row r="12" spans="1:28" ht="16" x14ac:dyDescent="0.2">
      <c r="A12" s="1"/>
      <c r="B12" s="18" t="s">
        <v>19</v>
      </c>
      <c r="C12" s="11" t="s">
        <v>34</v>
      </c>
      <c r="D12" s="19">
        <v>0.5</v>
      </c>
      <c r="E12" s="20">
        <v>0</v>
      </c>
      <c r="F12" s="21">
        <v>0</v>
      </c>
      <c r="G12" s="22">
        <v>0</v>
      </c>
      <c r="H12" s="23">
        <f t="shared" ref="H12:J12" si="0">IF(E12=0,0,MIN($E$12:$G$12)*100/E12)</f>
        <v>0</v>
      </c>
      <c r="I12" s="24">
        <f t="shared" si="0"/>
        <v>0</v>
      </c>
      <c r="J12" s="25">
        <f t="shared" si="0"/>
        <v>0</v>
      </c>
      <c r="K12" s="23">
        <f t="shared" ref="K12:M12" si="1">H12*$D$12</f>
        <v>0</v>
      </c>
      <c r="L12" s="24">
        <f t="shared" si="1"/>
        <v>0</v>
      </c>
      <c r="M12" s="26">
        <f t="shared" si="1"/>
        <v>0</v>
      </c>
      <c r="N12" s="1"/>
      <c r="O12" s="27"/>
      <c r="P12" s="28"/>
      <c r="Q12" s="29"/>
      <c r="R12" s="30"/>
      <c r="S12" s="30"/>
      <c r="T12" s="28"/>
      <c r="U12" s="31"/>
      <c r="V12" s="28"/>
      <c r="W12" s="28"/>
      <c r="X12" s="1"/>
      <c r="Y12" s="1"/>
      <c r="Z12" s="1"/>
    </row>
    <row r="13" spans="1:28" ht="16" x14ac:dyDescent="0.2">
      <c r="A13" s="1"/>
      <c r="B13" s="18" t="s">
        <v>20</v>
      </c>
      <c r="C13" s="11" t="s">
        <v>66</v>
      </c>
      <c r="D13" s="19"/>
      <c r="E13" s="32"/>
      <c r="F13" s="33"/>
      <c r="G13" s="34"/>
      <c r="H13" s="35">
        <f t="shared" ref="H13:J13" si="2">IF(E13="very good",100,IF(E13="good",80,IF(E13="satisfactory",50,IF(E13="sufficient",30,IF(E13="insufficient",0,0)))))</f>
        <v>0</v>
      </c>
      <c r="I13" s="33">
        <f t="shared" si="2"/>
        <v>0</v>
      </c>
      <c r="J13" s="34">
        <f t="shared" si="2"/>
        <v>0</v>
      </c>
      <c r="K13" s="35">
        <f t="shared" ref="K13:M13" si="3">H13*$D$13</f>
        <v>0</v>
      </c>
      <c r="L13" s="33">
        <f t="shared" si="3"/>
        <v>0</v>
      </c>
      <c r="M13" s="36">
        <f t="shared" si="3"/>
        <v>0</v>
      </c>
      <c r="N13" s="1"/>
      <c r="O13" s="27"/>
      <c r="P13" s="37"/>
      <c r="Q13" s="29"/>
      <c r="R13" s="28"/>
      <c r="S13" s="28"/>
      <c r="T13" s="28"/>
      <c r="U13" s="28"/>
      <c r="V13" s="28"/>
      <c r="W13" s="28"/>
      <c r="X13" s="1"/>
      <c r="Y13" s="1"/>
      <c r="Z13" s="1"/>
    </row>
    <row r="14" spans="1:28" ht="39.75" customHeight="1" x14ac:dyDescent="0.2">
      <c r="A14" s="1"/>
      <c r="B14" s="18" t="s">
        <v>21</v>
      </c>
      <c r="C14" s="11" t="s">
        <v>35</v>
      </c>
      <c r="D14" s="19"/>
      <c r="E14" s="32"/>
      <c r="F14" s="33"/>
      <c r="G14" s="34"/>
      <c r="H14" s="23">
        <f t="shared" ref="H14:J14" si="4">IF(E14=0,0,E14*100/MAX($E$14:$G$14))</f>
        <v>0</v>
      </c>
      <c r="I14" s="24">
        <f t="shared" si="4"/>
        <v>0</v>
      </c>
      <c r="J14" s="25">
        <f t="shared" si="4"/>
        <v>0</v>
      </c>
      <c r="K14" s="23">
        <f t="shared" ref="K14:M14" si="5">H14*$D$14</f>
        <v>0</v>
      </c>
      <c r="L14" s="24">
        <f t="shared" si="5"/>
        <v>0</v>
      </c>
      <c r="M14" s="26">
        <f t="shared" si="5"/>
        <v>0</v>
      </c>
      <c r="N14" s="1"/>
      <c r="O14" s="27"/>
      <c r="P14" s="37"/>
      <c r="Q14" s="29"/>
      <c r="R14" s="28"/>
      <c r="S14" s="28"/>
      <c r="T14" s="28"/>
      <c r="U14" s="31"/>
      <c r="V14" s="31"/>
      <c r="W14" s="31"/>
      <c r="X14" s="1"/>
      <c r="Y14" s="1"/>
      <c r="Z14" s="1"/>
    </row>
    <row r="15" spans="1:28" ht="16.5" customHeight="1" x14ac:dyDescent="0.2">
      <c r="A15" s="1"/>
      <c r="B15" s="38" t="s">
        <v>22</v>
      </c>
      <c r="C15" s="39" t="s">
        <v>36</v>
      </c>
      <c r="D15" s="19"/>
      <c r="E15" s="32"/>
      <c r="F15" s="33"/>
      <c r="G15" s="34"/>
      <c r="H15" s="23">
        <f t="shared" ref="H15:J15" si="6">IF(E15="yes",100,0)</f>
        <v>0</v>
      </c>
      <c r="I15" s="24">
        <f t="shared" si="6"/>
        <v>0</v>
      </c>
      <c r="J15" s="25">
        <f t="shared" si="6"/>
        <v>0</v>
      </c>
      <c r="K15" s="23">
        <f t="shared" ref="K15:M15" si="7">H15*$D$15</f>
        <v>0</v>
      </c>
      <c r="L15" s="24">
        <f t="shared" si="7"/>
        <v>0</v>
      </c>
      <c r="M15" s="26">
        <f t="shared" si="7"/>
        <v>0</v>
      </c>
      <c r="N15" s="1"/>
      <c r="O15" s="27"/>
      <c r="P15" s="37"/>
      <c r="Q15" s="29"/>
      <c r="R15" s="28"/>
      <c r="S15" s="28"/>
      <c r="T15" s="28"/>
      <c r="U15" s="31"/>
      <c r="V15" s="31"/>
      <c r="W15" s="31"/>
      <c r="X15" s="1"/>
      <c r="Y15" s="1"/>
      <c r="Z15" s="1"/>
    </row>
    <row r="16" spans="1:28" ht="17" x14ac:dyDescent="0.2">
      <c r="A16" s="1"/>
      <c r="B16" s="106" t="s">
        <v>23</v>
      </c>
      <c r="C16" s="107"/>
      <c r="D16" s="108">
        <f>SUM(D12:D15)</f>
        <v>0.5</v>
      </c>
      <c r="E16" s="109"/>
      <c r="F16" s="107"/>
      <c r="G16" s="110"/>
      <c r="H16" s="111"/>
      <c r="I16" s="107"/>
      <c r="J16" s="110"/>
      <c r="K16" s="112">
        <f t="shared" ref="K16:M16" si="8">SUM(K12:K15)</f>
        <v>0</v>
      </c>
      <c r="L16" s="113">
        <f t="shared" si="8"/>
        <v>0</v>
      </c>
      <c r="M16" s="114">
        <f t="shared" si="8"/>
        <v>0</v>
      </c>
      <c r="N16" s="1"/>
      <c r="O16" s="40"/>
      <c r="P16" s="40"/>
      <c r="Q16" s="41"/>
      <c r="R16" s="40"/>
      <c r="S16" s="40"/>
      <c r="T16" s="40"/>
      <c r="U16" s="40"/>
      <c r="V16" s="42"/>
      <c r="W16" s="42"/>
      <c r="X16" s="1"/>
      <c r="Y16" s="1"/>
      <c r="Z16" s="1"/>
    </row>
    <row r="17" spans="1:28" ht="18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43" t="s">
        <v>29</v>
      </c>
      <c r="L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2.5" customHeight="1" x14ac:dyDescent="0.2">
      <c r="A19" s="1"/>
      <c r="B19" s="105" t="s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4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7.5" customHeight="1" x14ac:dyDescent="0.2">
      <c r="A20" s="1"/>
      <c r="B20" s="45"/>
      <c r="C20" s="1"/>
      <c r="D20" s="1"/>
      <c r="E20" s="1"/>
      <c r="F20" s="1"/>
      <c r="G20" s="1"/>
      <c r="H20" s="1"/>
      <c r="I20" s="1"/>
      <c r="J20" s="1"/>
      <c r="L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2" x14ac:dyDescent="0.2">
      <c r="A21" s="1"/>
      <c r="B21" s="4" t="s">
        <v>11</v>
      </c>
      <c r="C21" s="5" t="s">
        <v>12</v>
      </c>
      <c r="D21" s="5" t="s">
        <v>25</v>
      </c>
      <c r="E21" s="46" t="s">
        <v>26</v>
      </c>
      <c r="F21" s="6" t="s">
        <v>28</v>
      </c>
      <c r="G21" s="96" t="s">
        <v>14</v>
      </c>
      <c r="H21" s="97"/>
      <c r="I21" s="98"/>
      <c r="J21" s="99" t="s">
        <v>15</v>
      </c>
      <c r="K21" s="97"/>
      <c r="L21" s="98"/>
      <c r="M21" s="99" t="s">
        <v>27</v>
      </c>
      <c r="N21" s="97"/>
      <c r="O21" s="100"/>
      <c r="P21" s="1"/>
      <c r="Q21" s="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2" x14ac:dyDescent="0.2">
      <c r="A22" s="1"/>
      <c r="B22" s="10"/>
      <c r="C22" s="11"/>
      <c r="D22" s="11"/>
      <c r="E22" s="11"/>
      <c r="F22" s="12"/>
      <c r="G22" s="117" t="s">
        <v>16</v>
      </c>
      <c r="H22" s="13" t="s">
        <v>17</v>
      </c>
      <c r="I22" s="118" t="s">
        <v>18</v>
      </c>
      <c r="J22" s="117" t="s">
        <v>16</v>
      </c>
      <c r="K22" s="13" t="s">
        <v>17</v>
      </c>
      <c r="L22" s="118" t="s">
        <v>18</v>
      </c>
      <c r="M22" s="117" t="s">
        <v>16</v>
      </c>
      <c r="N22" s="13" t="s">
        <v>17</v>
      </c>
      <c r="O22" s="15" t="s">
        <v>18</v>
      </c>
      <c r="P22" s="1"/>
      <c r="Q22" s="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31" customHeight="1" x14ac:dyDescent="0.2">
      <c r="A23" s="1"/>
      <c r="B23" s="38" t="s">
        <v>30</v>
      </c>
      <c r="C23" s="47" t="s">
        <v>32</v>
      </c>
      <c r="D23" s="48"/>
      <c r="E23" s="49"/>
      <c r="F23" s="50"/>
      <c r="G23" s="51"/>
      <c r="H23" s="48"/>
      <c r="I23" s="52"/>
      <c r="J23" s="23">
        <f t="shared" ref="J23:L23" si="9">IF(G23&gt;=$D$23,100,IF(G23&lt;=$E$23,0,(G23-$E$23)/($D$23-$E$23)*100))</f>
        <v>100</v>
      </c>
      <c r="K23" s="23">
        <f t="shared" si="9"/>
        <v>100</v>
      </c>
      <c r="L23" s="23">
        <f t="shared" si="9"/>
        <v>100</v>
      </c>
      <c r="M23" s="23">
        <f t="shared" ref="M23:O23" si="10">J23*$F$23</f>
        <v>0</v>
      </c>
      <c r="N23" s="23">
        <f t="shared" si="10"/>
        <v>0</v>
      </c>
      <c r="O23" s="53">
        <f t="shared" si="10"/>
        <v>0</v>
      </c>
      <c r="P23" s="1"/>
      <c r="Q23" s="54"/>
      <c r="R23" s="28"/>
      <c r="S23" s="29"/>
      <c r="T23" s="30"/>
      <c r="U23" s="30"/>
      <c r="V23" s="28"/>
      <c r="W23" s="31"/>
      <c r="X23" s="28"/>
      <c r="Y23" s="28"/>
      <c r="Z23" s="1"/>
      <c r="AA23" s="1"/>
      <c r="AB23" s="1"/>
    </row>
    <row r="24" spans="1:28" ht="114.5" customHeight="1" x14ac:dyDescent="0.2">
      <c r="A24" s="1"/>
      <c r="B24" s="38" t="s">
        <v>31</v>
      </c>
      <c r="C24" s="55" t="s">
        <v>33</v>
      </c>
      <c r="D24" s="48"/>
      <c r="E24" s="49"/>
      <c r="F24" s="50"/>
      <c r="G24" s="51"/>
      <c r="H24" s="48"/>
      <c r="I24" s="52"/>
      <c r="J24" s="23">
        <f t="shared" ref="J24:L24" si="11">IF(G24&lt;=$D$24,100,IF(G24&gt;=$E$24,0,($E$24-G24)/($E$24-$D$24)*100))</f>
        <v>100</v>
      </c>
      <c r="K24" s="23">
        <f t="shared" si="11"/>
        <v>100</v>
      </c>
      <c r="L24" s="23">
        <f t="shared" si="11"/>
        <v>100</v>
      </c>
      <c r="M24" s="23">
        <f t="shared" ref="M24:O24" si="12">J24*$F$24</f>
        <v>0</v>
      </c>
      <c r="N24" s="23">
        <f t="shared" si="12"/>
        <v>0</v>
      </c>
      <c r="O24" s="53">
        <f t="shared" si="12"/>
        <v>0</v>
      </c>
      <c r="P24" s="1"/>
      <c r="Q24" s="54"/>
      <c r="R24" s="28"/>
      <c r="S24" s="29"/>
      <c r="T24" s="28"/>
      <c r="U24" s="28"/>
      <c r="V24" s="28"/>
      <c r="W24" s="28"/>
      <c r="X24" s="28"/>
      <c r="Y24" s="28"/>
      <c r="Z24" s="1"/>
      <c r="AA24" s="1"/>
      <c r="AB24" s="1"/>
    </row>
    <row r="25" spans="1:28" ht="21.75" customHeight="1" x14ac:dyDescent="0.2">
      <c r="A25" s="1"/>
      <c r="B25" s="106" t="s">
        <v>23</v>
      </c>
      <c r="C25" s="107"/>
      <c r="D25" s="115"/>
      <c r="E25" s="116"/>
      <c r="F25" s="108">
        <f>SUM(F23:F24)</f>
        <v>0</v>
      </c>
      <c r="G25" s="109"/>
      <c r="H25" s="107"/>
      <c r="I25" s="110"/>
      <c r="J25" s="111"/>
      <c r="K25" s="107"/>
      <c r="L25" s="110"/>
      <c r="M25" s="112">
        <f t="shared" ref="M25:O25" si="13">SUM(M23:M24)</f>
        <v>0</v>
      </c>
      <c r="N25" s="113">
        <f t="shared" si="13"/>
        <v>0</v>
      </c>
      <c r="O25" s="114">
        <f t="shared" si="13"/>
        <v>0</v>
      </c>
      <c r="P25" s="1"/>
      <c r="Q25" s="40"/>
      <c r="R25" s="40"/>
      <c r="S25" s="41"/>
      <c r="T25" s="40"/>
      <c r="U25" s="40"/>
      <c r="V25" s="40"/>
      <c r="W25" s="40"/>
      <c r="X25" s="42"/>
      <c r="Y25" s="42"/>
      <c r="Z25" s="1"/>
      <c r="AA25" s="1"/>
      <c r="AB25" s="1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3" t="s">
        <v>29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" x14ac:dyDescent="0.2">
      <c r="A27" s="1"/>
      <c r="B27" s="5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" x14ac:dyDescent="0.2">
      <c r="A28" s="1"/>
      <c r="B28" s="56"/>
      <c r="C28" s="5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" x14ac:dyDescent="0.2">
      <c r="A29" s="1"/>
      <c r="B29" s="5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</sheetData>
  <mergeCells count="9">
    <mergeCell ref="R10:S10"/>
    <mergeCell ref="T10:U10"/>
    <mergeCell ref="V10:W10"/>
    <mergeCell ref="G21:I21"/>
    <mergeCell ref="J21:L21"/>
    <mergeCell ref="M21:O21"/>
    <mergeCell ref="E10:G10"/>
    <mergeCell ref="H10:J10"/>
    <mergeCell ref="K10:M10"/>
  </mergeCells>
  <phoneticPr fontId="23" type="noConversion"/>
  <pageMargins left="0.7" right="0.7" top="0.78740157499999996" bottom="0.78740157499999996" header="0" footer="0"/>
  <pageSetup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'Note esplicative'!$G$18:$G$22</xm:f>
          </x14:formula1>
          <xm:sqref>E14:G15</xm:sqref>
        </x14:dataValidation>
        <x14:dataValidation type="list" allowBlank="1" showErrorMessage="1" xr:uid="{00000000-0002-0000-0000-000001000000}">
          <x14:formula1>
            <xm:f>'Note esplicative'!$G$4:$G$8</xm:f>
          </x14:formula1>
          <xm:sqref>E13:G13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zoomScaleNormal="100" workbookViewId="0">
      <selection activeCell="G31" sqref="G31"/>
    </sheetView>
  </sheetViews>
  <sheetFormatPr baseColWidth="10" defaultColWidth="12.6640625" defaultRowHeight="15" customHeight="1" x14ac:dyDescent="0.15"/>
  <cols>
    <col min="1" max="1" width="2.83203125" customWidth="1"/>
    <col min="2" max="3" width="18.5" customWidth="1"/>
    <col min="4" max="4" width="13.83203125" customWidth="1"/>
    <col min="5" max="5" width="14.1640625" customWidth="1"/>
    <col min="6" max="13" width="12" customWidth="1"/>
    <col min="14" max="14" width="6.83203125" customWidth="1"/>
    <col min="15" max="15" width="12" customWidth="1"/>
    <col min="16" max="16" width="12.5" customWidth="1"/>
    <col min="17" max="17" width="12" customWidth="1"/>
    <col min="18" max="18" width="10.33203125" customWidth="1"/>
    <col min="19" max="19" width="8.83203125" customWidth="1"/>
    <col min="20" max="22" width="9" customWidth="1"/>
    <col min="23" max="23" width="9.33203125" customWidth="1"/>
    <col min="24" max="28" width="7.33203125" customWidth="1"/>
    <col min="29" max="29" width="9.6640625" customWidth="1"/>
  </cols>
  <sheetData>
    <row r="1" spans="1:2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3" x14ac:dyDescent="0.2">
      <c r="A6" s="1"/>
      <c r="B6" s="1"/>
      <c r="C6" s="1"/>
      <c r="D6" s="103" t="s">
        <v>37</v>
      </c>
      <c r="F6" s="1"/>
      <c r="G6" s="1"/>
      <c r="H6" s="1"/>
      <c r="I6" s="1"/>
      <c r="J6" s="1"/>
      <c r="K6" s="1"/>
      <c r="L6" s="1"/>
      <c r="M6" s="1"/>
      <c r="N6" s="1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2" x14ac:dyDescent="0.2">
      <c r="A8" s="1"/>
      <c r="B8" s="105" t="s">
        <v>38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6.75" customHeight="1" thickBot="1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2.25" customHeight="1" thickTop="1" x14ac:dyDescent="0.2">
      <c r="A10" s="135"/>
      <c r="B10" s="122" t="s">
        <v>11</v>
      </c>
      <c r="C10" s="123" t="s">
        <v>12</v>
      </c>
      <c r="D10" s="124" t="s">
        <v>28</v>
      </c>
      <c r="E10" s="125" t="s">
        <v>14</v>
      </c>
      <c r="F10" s="126"/>
      <c r="G10" s="120"/>
      <c r="H10" s="127" t="s">
        <v>15</v>
      </c>
      <c r="I10" s="126"/>
      <c r="J10" s="120"/>
      <c r="K10" s="128" t="s">
        <v>13</v>
      </c>
      <c r="L10" s="129"/>
      <c r="M10" s="136"/>
      <c r="N10" s="1"/>
      <c r="O10" s="7"/>
      <c r="P10" s="8"/>
      <c r="Q10" s="8"/>
      <c r="R10" s="94"/>
      <c r="S10" s="95"/>
      <c r="T10" s="94"/>
      <c r="U10" s="95"/>
      <c r="V10" s="94"/>
      <c r="W10" s="95"/>
      <c r="X10" s="1"/>
      <c r="Y10" s="1"/>
      <c r="Z10" s="1"/>
      <c r="AA10" s="1"/>
      <c r="AB10" s="1"/>
      <c r="AC10" s="1"/>
    </row>
    <row r="11" spans="1:29" ht="18.75" customHeight="1" x14ac:dyDescent="0.2">
      <c r="A11" s="147"/>
      <c r="B11" s="144"/>
      <c r="C11" s="58"/>
      <c r="D11" s="12"/>
      <c r="E11" s="117" t="s">
        <v>16</v>
      </c>
      <c r="F11" s="13" t="s">
        <v>17</v>
      </c>
      <c r="G11" s="118" t="s">
        <v>18</v>
      </c>
      <c r="H11" s="117" t="s">
        <v>16</v>
      </c>
      <c r="I11" s="13" t="s">
        <v>17</v>
      </c>
      <c r="J11" s="118" t="s">
        <v>18</v>
      </c>
      <c r="K11" s="117" t="s">
        <v>16</v>
      </c>
      <c r="L11" s="13" t="s">
        <v>17</v>
      </c>
      <c r="M11" s="132" t="s">
        <v>18</v>
      </c>
      <c r="N11" s="131"/>
      <c r="O11" s="16"/>
      <c r="P11" s="16"/>
      <c r="Q11" s="16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</row>
    <row r="12" spans="1:29" ht="49.5" customHeight="1" x14ac:dyDescent="0.2">
      <c r="A12" s="135"/>
      <c r="B12" s="145" t="s">
        <v>41</v>
      </c>
      <c r="C12" s="59" t="s">
        <v>34</v>
      </c>
      <c r="D12" s="19">
        <v>0.6</v>
      </c>
      <c r="E12" s="20">
        <v>20000</v>
      </c>
      <c r="F12" s="21">
        <v>24000</v>
      </c>
      <c r="G12" s="22">
        <v>21000</v>
      </c>
      <c r="H12" s="35">
        <f t="shared" ref="H12:J12" si="0">MIN($E$12:$G$12)*100/E12</f>
        <v>100</v>
      </c>
      <c r="I12" s="24">
        <f t="shared" si="0"/>
        <v>83.333333333333329</v>
      </c>
      <c r="J12" s="25">
        <f t="shared" si="0"/>
        <v>95.238095238095241</v>
      </c>
      <c r="K12" s="23">
        <f t="shared" ref="K12:M12" si="1">H12*$D$12</f>
        <v>60</v>
      </c>
      <c r="L12" s="24">
        <f t="shared" si="1"/>
        <v>49.999999999999993</v>
      </c>
      <c r="M12" s="133">
        <f t="shared" si="1"/>
        <v>57.142857142857146</v>
      </c>
      <c r="N12" s="1"/>
      <c r="O12" s="27"/>
      <c r="P12" s="28"/>
      <c r="Q12" s="29"/>
      <c r="R12" s="30"/>
      <c r="S12" s="30"/>
      <c r="T12" s="28"/>
      <c r="U12" s="31"/>
      <c r="V12" s="28"/>
      <c r="W12" s="28"/>
      <c r="X12" s="1"/>
      <c r="Y12" s="1"/>
      <c r="Z12" s="1"/>
      <c r="AA12" s="1"/>
      <c r="AB12" s="1"/>
      <c r="AC12" s="1"/>
    </row>
    <row r="13" spans="1:29" ht="19.5" customHeight="1" x14ac:dyDescent="0.2">
      <c r="A13" s="135"/>
      <c r="B13" s="145" t="s">
        <v>39</v>
      </c>
      <c r="C13" s="59" t="s">
        <v>42</v>
      </c>
      <c r="D13" s="19">
        <v>0.1</v>
      </c>
      <c r="E13" s="32" t="s">
        <v>90</v>
      </c>
      <c r="F13" s="33" t="s">
        <v>2</v>
      </c>
      <c r="G13" s="34" t="s">
        <v>2</v>
      </c>
      <c r="H13" s="35">
        <v>100</v>
      </c>
      <c r="I13" s="33">
        <v>0</v>
      </c>
      <c r="J13" s="34">
        <v>0</v>
      </c>
      <c r="K13" s="35">
        <f t="shared" ref="K13:M13" si="2">H13*$D$13</f>
        <v>10</v>
      </c>
      <c r="L13" s="33">
        <f t="shared" si="2"/>
        <v>0</v>
      </c>
      <c r="M13" s="134">
        <f t="shared" si="2"/>
        <v>0</v>
      </c>
      <c r="N13" s="1"/>
      <c r="O13" s="27"/>
      <c r="P13" s="37"/>
      <c r="Q13" s="29"/>
      <c r="R13" s="28"/>
      <c r="S13" s="28"/>
      <c r="T13" s="28"/>
      <c r="U13" s="28"/>
      <c r="V13" s="28"/>
      <c r="W13" s="28"/>
      <c r="X13" s="1"/>
      <c r="Y13" s="1"/>
      <c r="Z13" s="1"/>
      <c r="AA13" s="1"/>
      <c r="AB13" s="1"/>
      <c r="AC13" s="1"/>
    </row>
    <row r="14" spans="1:29" ht="39.75" customHeight="1" x14ac:dyDescent="0.2">
      <c r="A14" s="135"/>
      <c r="B14" s="145" t="s">
        <v>40</v>
      </c>
      <c r="C14" s="59" t="s">
        <v>42</v>
      </c>
      <c r="D14" s="19">
        <v>0.3</v>
      </c>
      <c r="E14" s="32" t="s">
        <v>2</v>
      </c>
      <c r="F14" s="33" t="s">
        <v>90</v>
      </c>
      <c r="G14" s="34" t="s">
        <v>90</v>
      </c>
      <c r="H14" s="35">
        <v>0</v>
      </c>
      <c r="I14" s="24">
        <v>100</v>
      </c>
      <c r="J14" s="25">
        <v>100</v>
      </c>
      <c r="K14" s="23">
        <f t="shared" ref="K14:M14" si="3">H14*$D$14</f>
        <v>0</v>
      </c>
      <c r="L14" s="24">
        <f t="shared" si="3"/>
        <v>30</v>
      </c>
      <c r="M14" s="133">
        <f t="shared" si="3"/>
        <v>30</v>
      </c>
      <c r="N14" s="1"/>
      <c r="O14" s="27"/>
      <c r="P14" s="37"/>
      <c r="Q14" s="29"/>
      <c r="R14" s="28"/>
      <c r="S14" s="28"/>
      <c r="T14" s="28"/>
      <c r="U14" s="31"/>
      <c r="V14" s="31"/>
      <c r="W14" s="31"/>
      <c r="X14" s="1"/>
      <c r="Y14" s="1"/>
      <c r="Z14" s="1"/>
      <c r="AA14" s="1"/>
      <c r="AB14" s="1"/>
      <c r="AC14" s="1"/>
    </row>
    <row r="15" spans="1:29" ht="18" thickBot="1" x14ac:dyDescent="0.25">
      <c r="A15" s="135"/>
      <c r="B15" s="146" t="s">
        <v>48</v>
      </c>
      <c r="C15" s="137"/>
      <c r="D15" s="138">
        <f>SUM(D12:D14)</f>
        <v>1</v>
      </c>
      <c r="E15" s="139"/>
      <c r="F15" s="139"/>
      <c r="G15" s="139"/>
      <c r="H15" s="139"/>
      <c r="I15" s="139"/>
      <c r="J15" s="140"/>
      <c r="K15" s="141">
        <f t="shared" ref="K15:M15" si="4">SUM(K12:K14)</f>
        <v>70</v>
      </c>
      <c r="L15" s="142">
        <f t="shared" si="4"/>
        <v>80</v>
      </c>
      <c r="M15" s="143">
        <f t="shared" si="4"/>
        <v>87.142857142857139</v>
      </c>
      <c r="N15" s="1"/>
      <c r="O15" s="42"/>
      <c r="P15" s="40"/>
      <c r="Q15" s="41"/>
      <c r="R15" s="40"/>
      <c r="S15" s="40"/>
      <c r="T15" s="40"/>
      <c r="U15" s="40"/>
      <c r="V15" s="42"/>
      <c r="W15" s="42"/>
      <c r="X15" s="1"/>
      <c r="Y15" s="1"/>
      <c r="Z15" s="1"/>
      <c r="AA15" s="1"/>
      <c r="AB15" s="1"/>
      <c r="AC15" s="1"/>
    </row>
    <row r="16" spans="1:29" thickTop="1" x14ac:dyDescent="0.2">
      <c r="A16" s="1"/>
      <c r="B16" s="56"/>
      <c r="C16" s="57"/>
      <c r="D16" s="1"/>
      <c r="E16" s="1"/>
      <c r="F16" s="1"/>
      <c r="G16" s="1"/>
      <c r="H16" s="1"/>
      <c r="I16" s="1"/>
      <c r="J16" s="1"/>
      <c r="K16" s="60" t="s">
        <v>43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2" x14ac:dyDescent="0.2">
      <c r="A17" s="1"/>
      <c r="B17" s="105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"/>
      <c r="P17" s="4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6" customHeight="1" thickBot="1" x14ac:dyDescent="0.25">
      <c r="A18" s="1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3" customHeight="1" thickTop="1" x14ac:dyDescent="0.2">
      <c r="A19" s="135"/>
      <c r="B19" s="156" t="s">
        <v>11</v>
      </c>
      <c r="C19" s="148" t="s">
        <v>12</v>
      </c>
      <c r="D19" s="149" t="s">
        <v>28</v>
      </c>
      <c r="E19" s="128" t="s">
        <v>14</v>
      </c>
      <c r="F19" s="129"/>
      <c r="G19" s="150"/>
      <c r="H19" s="128" t="s">
        <v>15</v>
      </c>
      <c r="I19" s="129"/>
      <c r="J19" s="150"/>
      <c r="K19" s="128" t="s">
        <v>13</v>
      </c>
      <c r="L19" s="129"/>
      <c r="M19" s="136"/>
      <c r="N19" s="121"/>
      <c r="O19" s="7"/>
      <c r="P19" s="8"/>
      <c r="Q19" s="8"/>
      <c r="R19" s="94"/>
      <c r="S19" s="95"/>
      <c r="T19" s="94"/>
      <c r="U19" s="95"/>
      <c r="V19" s="94"/>
      <c r="W19" s="95"/>
      <c r="X19" s="1"/>
      <c r="Y19" s="1"/>
      <c r="Z19" s="1"/>
      <c r="AA19" s="1"/>
      <c r="AB19" s="1"/>
      <c r="AC19" s="1"/>
    </row>
    <row r="20" spans="1:29" x14ac:dyDescent="0.2">
      <c r="A20" s="147"/>
      <c r="B20" s="157"/>
      <c r="C20" s="61"/>
      <c r="D20" s="62"/>
      <c r="E20" s="14" t="s">
        <v>16</v>
      </c>
      <c r="F20" s="13" t="s">
        <v>17</v>
      </c>
      <c r="G20" s="118" t="s">
        <v>18</v>
      </c>
      <c r="H20" s="117" t="s">
        <v>16</v>
      </c>
      <c r="I20" s="13" t="s">
        <v>17</v>
      </c>
      <c r="J20" s="119" t="s">
        <v>18</v>
      </c>
      <c r="K20" s="14" t="s">
        <v>16</v>
      </c>
      <c r="L20" s="13" t="s">
        <v>17</v>
      </c>
      <c r="M20" s="132" t="s">
        <v>18</v>
      </c>
      <c r="N20" s="131"/>
      <c r="O20" s="63"/>
      <c r="P20" s="64"/>
      <c r="Q20" s="64"/>
      <c r="R20" s="17"/>
      <c r="S20" s="17"/>
      <c r="T20" s="17"/>
      <c r="U20" s="17"/>
      <c r="V20" s="17"/>
      <c r="W20" s="17"/>
      <c r="X20" s="9"/>
      <c r="Y20" s="9"/>
      <c r="Z20" s="9"/>
      <c r="AA20" s="9"/>
      <c r="AB20" s="9"/>
      <c r="AC20" s="9"/>
    </row>
    <row r="21" spans="1:29" ht="51" x14ac:dyDescent="0.2">
      <c r="A21" s="135"/>
      <c r="B21" s="145" t="s">
        <v>41</v>
      </c>
      <c r="C21" s="59" t="s">
        <v>34</v>
      </c>
      <c r="D21" s="65">
        <v>0.6</v>
      </c>
      <c r="E21" s="66">
        <v>15000</v>
      </c>
      <c r="F21" s="21">
        <v>24000</v>
      </c>
      <c r="G21" s="22">
        <v>19000</v>
      </c>
      <c r="H21" s="23">
        <f t="shared" ref="H21:J21" si="5">MIN($E$21:$G$21)*100/E21</f>
        <v>100</v>
      </c>
      <c r="I21" s="24">
        <f t="shared" si="5"/>
        <v>62.5</v>
      </c>
      <c r="J21" s="25">
        <f t="shared" si="5"/>
        <v>78.94736842105263</v>
      </c>
      <c r="K21" s="23">
        <f t="shared" ref="K21:M21" si="6">H21*$D$12</f>
        <v>60</v>
      </c>
      <c r="L21" s="24">
        <f t="shared" si="6"/>
        <v>37.5</v>
      </c>
      <c r="M21" s="133">
        <f t="shared" si="6"/>
        <v>47.368421052631575</v>
      </c>
      <c r="N21" s="1"/>
      <c r="O21" s="54"/>
      <c r="P21" s="28"/>
      <c r="Q21" s="29"/>
      <c r="R21" s="30"/>
      <c r="S21" s="30"/>
      <c r="T21" s="28"/>
      <c r="U21" s="31"/>
      <c r="V21" s="28"/>
      <c r="W21" s="28"/>
      <c r="X21" s="1"/>
      <c r="Y21" s="1"/>
      <c r="Z21" s="1"/>
      <c r="AA21" s="1"/>
      <c r="AB21" s="1"/>
      <c r="AC21" s="1"/>
    </row>
    <row r="22" spans="1:29" ht="46" customHeight="1" x14ac:dyDescent="0.2">
      <c r="A22" s="135"/>
      <c r="B22" s="145" t="s">
        <v>45</v>
      </c>
      <c r="C22" s="59" t="s">
        <v>66</v>
      </c>
      <c r="D22" s="65">
        <v>0.1</v>
      </c>
      <c r="E22" s="35" t="s">
        <v>93</v>
      </c>
      <c r="F22" s="33" t="s">
        <v>92</v>
      </c>
      <c r="G22" s="34" t="s">
        <v>91</v>
      </c>
      <c r="H22" s="35">
        <f t="shared" ref="H22:J22" si="7">IF(E22="very good",100,IF(E22="good",80,IF(E22="satisfactory",50,IF(E22="sufficient",30,IF(E22="insufficient",0,0)))))</f>
        <v>0</v>
      </c>
      <c r="I22" s="33">
        <f t="shared" si="7"/>
        <v>0</v>
      </c>
      <c r="J22" s="34">
        <f t="shared" si="7"/>
        <v>0</v>
      </c>
      <c r="K22" s="23">
        <f t="shared" ref="K22:M22" si="8">H22*$D$22</f>
        <v>0</v>
      </c>
      <c r="L22" s="24">
        <f t="shared" si="8"/>
        <v>0</v>
      </c>
      <c r="M22" s="133">
        <f t="shared" si="8"/>
        <v>0</v>
      </c>
      <c r="N22" s="1"/>
      <c r="O22" s="54"/>
      <c r="P22" s="28"/>
      <c r="Q22" s="29"/>
      <c r="R22" s="28"/>
      <c r="S22" s="28"/>
      <c r="T22" s="28"/>
      <c r="U22" s="28"/>
      <c r="V22" s="28"/>
      <c r="W22" s="28"/>
      <c r="X22" s="1"/>
      <c r="Y22" s="1"/>
      <c r="Z22" s="1"/>
      <c r="AA22" s="1"/>
      <c r="AB22" s="1"/>
      <c r="AC22" s="1"/>
    </row>
    <row r="23" spans="1:29" ht="51" x14ac:dyDescent="0.2">
      <c r="A23" s="135"/>
      <c r="B23" s="145" t="s">
        <v>46</v>
      </c>
      <c r="C23" s="59" t="s">
        <v>35</v>
      </c>
      <c r="D23" s="65">
        <v>0.3</v>
      </c>
      <c r="E23" s="35">
        <v>10</v>
      </c>
      <c r="F23" s="33">
        <v>40</v>
      </c>
      <c r="G23" s="34">
        <v>20</v>
      </c>
      <c r="H23" s="23">
        <f t="shared" ref="H23:J23" si="9">E23*100/MAX($E$23:$G$23)</f>
        <v>25</v>
      </c>
      <c r="I23" s="24">
        <f t="shared" si="9"/>
        <v>100</v>
      </c>
      <c r="J23" s="25">
        <f t="shared" si="9"/>
        <v>50</v>
      </c>
      <c r="K23" s="23">
        <f t="shared" ref="K23:M23" si="10">H23*$D$23</f>
        <v>7.5</v>
      </c>
      <c r="L23" s="24">
        <f t="shared" si="10"/>
        <v>30</v>
      </c>
      <c r="M23" s="133">
        <f t="shared" si="10"/>
        <v>15</v>
      </c>
      <c r="N23" s="1"/>
      <c r="O23" s="54"/>
      <c r="P23" s="28"/>
      <c r="Q23" s="29"/>
      <c r="R23" s="28"/>
      <c r="S23" s="28"/>
      <c r="T23" s="31"/>
      <c r="U23" s="31"/>
      <c r="V23" s="31"/>
      <c r="W23" s="31"/>
      <c r="X23" s="1"/>
      <c r="Y23" s="1"/>
      <c r="Z23" s="1"/>
      <c r="AA23" s="1"/>
      <c r="AB23" s="1"/>
      <c r="AC23" s="1"/>
    </row>
    <row r="24" spans="1:29" ht="18" thickBot="1" x14ac:dyDescent="0.25">
      <c r="A24" s="135"/>
      <c r="B24" s="146" t="s">
        <v>23</v>
      </c>
      <c r="C24" s="151"/>
      <c r="D24" s="152">
        <f>SUM(D21:D23)</f>
        <v>1</v>
      </c>
      <c r="E24" s="153"/>
      <c r="F24" s="154"/>
      <c r="G24" s="154"/>
      <c r="H24" s="154"/>
      <c r="I24" s="154"/>
      <c r="J24" s="155"/>
      <c r="K24" s="141">
        <f t="shared" ref="K24:M24" si="11">SUM(K21:K23)</f>
        <v>67.5</v>
      </c>
      <c r="L24" s="142">
        <f t="shared" si="11"/>
        <v>67.5</v>
      </c>
      <c r="M24" s="143">
        <f t="shared" si="11"/>
        <v>62.368421052631575</v>
      </c>
      <c r="N24" s="1"/>
      <c r="O24" s="42"/>
      <c r="P24" s="40"/>
      <c r="Q24" s="41"/>
      <c r="R24" s="40"/>
      <c r="S24" s="40"/>
      <c r="T24" s="40"/>
      <c r="U24" s="40"/>
      <c r="V24" s="42"/>
      <c r="W24" s="42"/>
      <c r="X24" s="1"/>
      <c r="Y24" s="1"/>
      <c r="Z24" s="1"/>
      <c r="AA24" s="1"/>
      <c r="AB24" s="1"/>
      <c r="AC24" s="1"/>
    </row>
    <row r="25" spans="1:29" thickTop="1" x14ac:dyDescent="0.2">
      <c r="A25" s="1"/>
      <c r="B25" s="56"/>
      <c r="C25" s="1"/>
      <c r="D25" s="1"/>
      <c r="E25" s="1"/>
      <c r="F25" s="1"/>
      <c r="G25" s="1"/>
      <c r="H25" s="1"/>
      <c r="I25" s="1"/>
      <c r="J25" s="1"/>
      <c r="K25" s="60" t="s">
        <v>47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4" x14ac:dyDescent="0.2">
      <c r="A26" s="1"/>
      <c r="B26" s="56"/>
      <c r="C26" s="5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" x14ac:dyDescent="0.2">
      <c r="A27" s="1"/>
      <c r="B27" s="5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2">
    <mergeCell ref="V10:W10"/>
    <mergeCell ref="E19:G19"/>
    <mergeCell ref="V19:W19"/>
    <mergeCell ref="H19:J19"/>
    <mergeCell ref="K19:M19"/>
    <mergeCell ref="R19:S19"/>
    <mergeCell ref="T19:U19"/>
    <mergeCell ref="E10:G10"/>
    <mergeCell ref="H10:J10"/>
    <mergeCell ref="K10:M10"/>
    <mergeCell ref="R10:S10"/>
    <mergeCell ref="T10:U10"/>
  </mergeCells>
  <pageMargins left="0.7" right="0.7" top="0.78740157499999996" bottom="0.78740157499999996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100-000000000000}">
          <x14:formula1>
            <xm:f>'Note esplicative'!$G$4:$G$8</xm:f>
          </x14:formula1>
          <xm:sqref>E22:G22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2"/>
  <sheetViews>
    <sheetView zoomScaleNormal="100" workbookViewId="0">
      <selection activeCell="Q16" sqref="Q16"/>
    </sheetView>
  </sheetViews>
  <sheetFormatPr baseColWidth="10" defaultColWidth="12.6640625" defaultRowHeight="15" customHeight="1" x14ac:dyDescent="0.2"/>
  <cols>
    <col min="1" max="1" width="1.5" style="1" customWidth="1"/>
    <col min="2" max="2" width="17.33203125" style="1" customWidth="1"/>
    <col min="3" max="3" width="47.6640625" style="1" customWidth="1"/>
    <col min="4" max="4" width="14.33203125" style="1" customWidth="1"/>
    <col min="5" max="5" width="10.1640625" style="1" customWidth="1"/>
    <col min="6" max="6" width="9.83203125" style="1" customWidth="1"/>
    <col min="7" max="7" width="12.83203125" style="1" customWidth="1"/>
    <col min="8" max="8" width="12" style="1" customWidth="1"/>
    <col min="9" max="9" width="11.6640625" style="1" customWidth="1"/>
    <col min="10" max="11" width="9.6640625" style="1" customWidth="1"/>
    <col min="12" max="12" width="9.5" style="1" customWidth="1"/>
    <col min="13" max="13" width="10.5" style="1" customWidth="1"/>
    <col min="14" max="14" width="8.83203125" style="1" customWidth="1"/>
    <col min="15" max="15" width="10.33203125" style="1" customWidth="1"/>
    <col min="16" max="17" width="9.6640625" style="1" customWidth="1"/>
    <col min="18" max="18" width="6.83203125" style="1" customWidth="1"/>
    <col min="19" max="19" width="12" style="1" customWidth="1"/>
    <col min="20" max="20" width="12.5" style="1" customWidth="1"/>
    <col min="21" max="21" width="12" style="1" customWidth="1"/>
    <col min="22" max="22" width="10.33203125" style="1" customWidth="1"/>
    <col min="23" max="23" width="8.83203125" style="1" customWidth="1"/>
    <col min="24" max="26" width="9" style="1" customWidth="1"/>
    <col min="27" max="27" width="9.33203125" style="1" customWidth="1"/>
    <col min="28" max="32" width="7.33203125" style="1" customWidth="1"/>
    <col min="33" max="33" width="9.6640625" style="1" customWidth="1"/>
    <col min="34" max="16384" width="12.6640625" style="1"/>
  </cols>
  <sheetData>
    <row r="1" spans="1:33" ht="12.75" customHeight="1" x14ac:dyDescent="0.2"/>
    <row r="2" spans="1:33" ht="12.75" customHeight="1" x14ac:dyDescent="0.2"/>
    <row r="3" spans="1:33" ht="12.75" customHeight="1" x14ac:dyDescent="0.2"/>
    <row r="4" spans="1:33" ht="12.75" customHeight="1" x14ac:dyDescent="0.2"/>
    <row r="5" spans="1:33" ht="12.75" customHeight="1" x14ac:dyDescent="0.2"/>
    <row r="6" spans="1:33" ht="34" x14ac:dyDescent="0.2">
      <c r="D6" s="192" t="s">
        <v>49</v>
      </c>
      <c r="E6" s="2"/>
      <c r="S6" s="3"/>
    </row>
    <row r="7" spans="1:33" ht="12.75" customHeight="1" x14ac:dyDescent="0.2"/>
    <row r="8" spans="1:33" ht="22" x14ac:dyDescent="0.2">
      <c r="B8" s="105" t="s">
        <v>50</v>
      </c>
      <c r="S8" s="3"/>
    </row>
    <row r="9" spans="1:33" ht="3.75" customHeight="1" thickBot="1" x14ac:dyDescent="0.25"/>
    <row r="10" spans="1:33" ht="32.25" customHeight="1" thickTop="1" x14ac:dyDescent="0.2">
      <c r="B10" s="161" t="s">
        <v>11</v>
      </c>
      <c r="C10" s="168" t="s">
        <v>12</v>
      </c>
      <c r="D10" s="162" t="s">
        <v>28</v>
      </c>
      <c r="E10" s="163" t="s">
        <v>14</v>
      </c>
      <c r="F10" s="169"/>
      <c r="G10" s="170"/>
      <c r="H10" s="164" t="s">
        <v>15</v>
      </c>
      <c r="I10" s="169"/>
      <c r="J10" s="170"/>
      <c r="K10" s="164" t="s">
        <v>13</v>
      </c>
      <c r="L10" s="169"/>
      <c r="M10" s="171"/>
      <c r="O10" s="7"/>
      <c r="P10" s="8"/>
      <c r="Q10" s="8"/>
      <c r="R10" s="94"/>
      <c r="S10" s="172"/>
      <c r="T10" s="94"/>
      <c r="U10" s="172"/>
      <c r="V10" s="94"/>
      <c r="W10" s="172"/>
    </row>
    <row r="11" spans="1:33" ht="18.75" customHeight="1" x14ac:dyDescent="0.2">
      <c r="A11" s="9"/>
      <c r="B11" s="165"/>
      <c r="C11" s="11"/>
      <c r="D11" s="158"/>
      <c r="E11" s="173" t="s">
        <v>16</v>
      </c>
      <c r="F11" s="174" t="s">
        <v>17</v>
      </c>
      <c r="G11" s="175" t="s">
        <v>18</v>
      </c>
      <c r="H11" s="176" t="s">
        <v>16</v>
      </c>
      <c r="I11" s="174" t="s">
        <v>17</v>
      </c>
      <c r="J11" s="177" t="s">
        <v>18</v>
      </c>
      <c r="K11" s="173" t="s">
        <v>16</v>
      </c>
      <c r="L11" s="174" t="s">
        <v>17</v>
      </c>
      <c r="M11" s="178" t="s">
        <v>18</v>
      </c>
      <c r="N11" s="9"/>
      <c r="O11" s="16"/>
      <c r="P11" s="16"/>
      <c r="Q11" s="16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33.75" customHeight="1" x14ac:dyDescent="0.2">
      <c r="B12" s="166" t="s">
        <v>41</v>
      </c>
      <c r="C12" s="33" t="s">
        <v>34</v>
      </c>
      <c r="D12" s="167">
        <v>0.8</v>
      </c>
      <c r="E12" s="20">
        <v>20000</v>
      </c>
      <c r="F12" s="21">
        <v>24000</v>
      </c>
      <c r="G12" s="22">
        <v>21000</v>
      </c>
      <c r="H12" s="35">
        <f t="shared" ref="H12:J12" si="0">MIN($E$12:$G$12)*100/E12</f>
        <v>100</v>
      </c>
      <c r="I12" s="24">
        <f t="shared" si="0"/>
        <v>83.333333333333329</v>
      </c>
      <c r="J12" s="25">
        <f t="shared" si="0"/>
        <v>95.238095238095241</v>
      </c>
      <c r="K12" s="23">
        <f t="shared" ref="K12:M12" si="1">H12*$D$12</f>
        <v>80</v>
      </c>
      <c r="L12" s="24">
        <f t="shared" si="1"/>
        <v>66.666666666666671</v>
      </c>
      <c r="M12" s="133">
        <f t="shared" si="1"/>
        <v>76.19047619047619</v>
      </c>
      <c r="O12" s="27"/>
      <c r="P12" s="28"/>
      <c r="Q12" s="29"/>
      <c r="R12" s="30"/>
      <c r="S12" s="30"/>
      <c r="T12" s="28"/>
      <c r="U12" s="31"/>
      <c r="V12" s="28"/>
      <c r="W12" s="28"/>
    </row>
    <row r="13" spans="1:33" ht="83.25" customHeight="1" x14ac:dyDescent="0.2">
      <c r="B13" s="166" t="s">
        <v>51</v>
      </c>
      <c r="C13" s="33" t="s">
        <v>52</v>
      </c>
      <c r="D13" s="167">
        <v>0.2</v>
      </c>
      <c r="E13" s="67">
        <f>H21</f>
        <v>96.600000000000009</v>
      </c>
      <c r="F13" s="68">
        <f>H22</f>
        <v>22.650000000000002</v>
      </c>
      <c r="G13" s="69">
        <f>H23</f>
        <v>32.47</v>
      </c>
      <c r="H13" s="23">
        <f t="shared" ref="H13:J13" si="2">MIN($E$13:$G$13)*100/E13</f>
        <v>23.447204968944096</v>
      </c>
      <c r="I13" s="24">
        <f t="shared" si="2"/>
        <v>99.999999999999986</v>
      </c>
      <c r="J13" s="25">
        <f t="shared" si="2"/>
        <v>69.756698490914687</v>
      </c>
      <c r="K13" s="23">
        <f t="shared" ref="K13:M13" si="3">H13*$D$13</f>
        <v>4.6894409937888195</v>
      </c>
      <c r="L13" s="24">
        <f t="shared" si="3"/>
        <v>20</v>
      </c>
      <c r="M13" s="133">
        <f t="shared" si="3"/>
        <v>13.951339698182938</v>
      </c>
      <c r="O13" s="27"/>
      <c r="P13" s="37"/>
      <c r="Q13" s="29"/>
      <c r="R13" s="28"/>
      <c r="S13" s="28"/>
      <c r="T13" s="28"/>
      <c r="U13" s="28"/>
      <c r="V13" s="28"/>
      <c r="W13" s="28"/>
    </row>
    <row r="14" spans="1:33" ht="18" thickBot="1" x14ac:dyDescent="0.25">
      <c r="B14" s="193" t="s">
        <v>1</v>
      </c>
      <c r="C14" s="194"/>
      <c r="D14" s="195">
        <f>SUM(D12:D13)</f>
        <v>1</v>
      </c>
      <c r="E14" s="194"/>
      <c r="F14" s="194"/>
      <c r="G14" s="194"/>
      <c r="H14" s="194"/>
      <c r="I14" s="194"/>
      <c r="J14" s="194"/>
      <c r="K14" s="196">
        <f t="shared" ref="K14:M14" si="4">SUM(K12:K13)</f>
        <v>84.689440993788821</v>
      </c>
      <c r="L14" s="196">
        <f t="shared" si="4"/>
        <v>86.666666666666671</v>
      </c>
      <c r="M14" s="197">
        <f t="shared" si="4"/>
        <v>90.141815888659124</v>
      </c>
      <c r="O14" s="42"/>
      <c r="P14" s="40"/>
      <c r="Q14" s="41"/>
      <c r="R14" s="40"/>
      <c r="S14" s="40"/>
      <c r="T14" s="40"/>
      <c r="U14" s="40"/>
      <c r="V14" s="42"/>
      <c r="W14" s="42"/>
    </row>
    <row r="15" spans="1:33" thickTop="1" x14ac:dyDescent="0.2">
      <c r="K15" s="179" t="s">
        <v>53</v>
      </c>
    </row>
    <row r="16" spans="1:33" ht="14" x14ac:dyDescent="0.2">
      <c r="K16" s="179"/>
    </row>
    <row r="17" spans="1:33" ht="20.25" customHeight="1" x14ac:dyDescent="0.2">
      <c r="B17" s="105" t="s">
        <v>54</v>
      </c>
      <c r="S17" s="3"/>
    </row>
    <row r="18" spans="1:33" ht="3" customHeight="1" x14ac:dyDescent="0.2">
      <c r="S18" s="3"/>
    </row>
    <row r="19" spans="1:33" ht="57.75" customHeight="1" x14ac:dyDescent="0.2">
      <c r="B19" s="70"/>
      <c r="C19" s="96" t="s">
        <v>55</v>
      </c>
      <c r="D19" s="180"/>
      <c r="E19" s="203" t="s">
        <v>56</v>
      </c>
      <c r="F19" s="204"/>
      <c r="G19" s="201" t="s">
        <v>57</v>
      </c>
      <c r="H19" s="202" t="s">
        <v>96</v>
      </c>
    </row>
    <row r="20" spans="1:33" ht="17" x14ac:dyDescent="0.2">
      <c r="B20" s="71"/>
      <c r="C20" s="199" t="s">
        <v>58</v>
      </c>
      <c r="D20" s="200" t="s">
        <v>59</v>
      </c>
      <c r="E20" s="72" t="s">
        <v>58</v>
      </c>
      <c r="F20" s="73" t="s">
        <v>59</v>
      </c>
      <c r="G20" s="74"/>
      <c r="H20" s="75"/>
    </row>
    <row r="21" spans="1:33" ht="18.75" customHeight="1" x14ac:dyDescent="0.2">
      <c r="B21" s="181" t="s">
        <v>16</v>
      </c>
      <c r="C21" s="32">
        <v>0.90600000000000003</v>
      </c>
      <c r="D21" s="34">
        <v>0.38200000000000001</v>
      </c>
      <c r="E21" s="76">
        <v>0.5</v>
      </c>
      <c r="F21" s="77">
        <v>0.5</v>
      </c>
      <c r="G21" s="78">
        <v>150</v>
      </c>
      <c r="H21" s="79">
        <f t="shared" ref="H21:H23" si="5">(C21*E21+D21*F21)*G21</f>
        <v>96.600000000000009</v>
      </c>
    </row>
    <row r="22" spans="1:33" ht="21" customHeight="1" x14ac:dyDescent="0.2">
      <c r="B22" s="181" t="s">
        <v>60</v>
      </c>
      <c r="C22" s="32">
        <v>0.90600000000000003</v>
      </c>
      <c r="D22" s="34"/>
      <c r="E22" s="76">
        <v>1</v>
      </c>
      <c r="F22" s="34"/>
      <c r="G22" s="78">
        <v>25</v>
      </c>
      <c r="H22" s="79">
        <f t="shared" si="5"/>
        <v>22.650000000000002</v>
      </c>
    </row>
    <row r="23" spans="1:33" ht="20.25" customHeight="1" thickBot="1" x14ac:dyDescent="0.25">
      <c r="B23" s="182" t="s">
        <v>61</v>
      </c>
      <c r="C23" s="80">
        <v>0.38200000000000001</v>
      </c>
      <c r="D23" s="81"/>
      <c r="E23" s="82">
        <v>1</v>
      </c>
      <c r="F23" s="81"/>
      <c r="G23" s="83">
        <v>85</v>
      </c>
      <c r="H23" s="84">
        <f t="shared" si="5"/>
        <v>32.47</v>
      </c>
    </row>
    <row r="24" spans="1:33" thickTop="1" x14ac:dyDescent="0.2">
      <c r="K24" s="179"/>
    </row>
    <row r="25" spans="1:33" ht="14" x14ac:dyDescent="0.2">
      <c r="K25" s="179"/>
    </row>
    <row r="26" spans="1:33" ht="24" customHeight="1" x14ac:dyDescent="0.2">
      <c r="B26" s="105" t="s">
        <v>62</v>
      </c>
    </row>
    <row r="27" spans="1:33" ht="12.75" customHeight="1" thickBot="1" x14ac:dyDescent="0.25"/>
    <row r="28" spans="1:33" ht="45" customHeight="1" thickTop="1" thickBot="1" x14ac:dyDescent="0.25">
      <c r="B28" s="4" t="s">
        <v>11</v>
      </c>
      <c r="C28" s="183" t="s">
        <v>12</v>
      </c>
      <c r="D28" s="183" t="s">
        <v>25</v>
      </c>
      <c r="E28" s="184" t="s">
        <v>26</v>
      </c>
      <c r="F28" s="6" t="s">
        <v>28</v>
      </c>
      <c r="G28" s="159" t="s">
        <v>14</v>
      </c>
      <c r="H28" s="185"/>
      <c r="I28" s="186"/>
      <c r="J28" s="160" t="s">
        <v>15</v>
      </c>
      <c r="K28" s="185"/>
      <c r="L28" s="186"/>
      <c r="M28" s="160" t="s">
        <v>27</v>
      </c>
      <c r="N28" s="185"/>
      <c r="O28" s="187"/>
    </row>
    <row r="29" spans="1:33" ht="16.5" customHeight="1" x14ac:dyDescent="0.2">
      <c r="A29" s="9"/>
      <c r="B29" s="10"/>
      <c r="C29" s="11"/>
      <c r="D29" s="11"/>
      <c r="E29" s="58"/>
      <c r="F29" s="85"/>
      <c r="G29" s="188" t="s">
        <v>16</v>
      </c>
      <c r="H29" s="188" t="s">
        <v>60</v>
      </c>
      <c r="I29" s="189" t="s">
        <v>61</v>
      </c>
      <c r="J29" s="190" t="s">
        <v>16</v>
      </c>
      <c r="K29" s="188" t="s">
        <v>60</v>
      </c>
      <c r="L29" s="189" t="s">
        <v>61</v>
      </c>
      <c r="M29" s="190" t="s">
        <v>16</v>
      </c>
      <c r="N29" s="188" t="s">
        <v>60</v>
      </c>
      <c r="O29" s="191" t="s">
        <v>61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ht="44.25" customHeight="1" x14ac:dyDescent="0.2">
      <c r="B30" s="18" t="s">
        <v>19</v>
      </c>
      <c r="C30" s="33" t="s">
        <v>0</v>
      </c>
      <c r="D30" s="86"/>
      <c r="E30" s="87"/>
      <c r="F30" s="65">
        <v>0.8</v>
      </c>
      <c r="G30" s="66">
        <v>20000</v>
      </c>
      <c r="H30" s="21">
        <v>24000</v>
      </c>
      <c r="I30" s="22">
        <v>21000</v>
      </c>
      <c r="J30" s="35">
        <f t="shared" ref="J30:L30" si="6">MIN($E$12:$G$12)*100/G30</f>
        <v>100</v>
      </c>
      <c r="K30" s="24">
        <f t="shared" si="6"/>
        <v>83.333333333333329</v>
      </c>
      <c r="L30" s="25">
        <f t="shared" si="6"/>
        <v>95.238095238095241</v>
      </c>
      <c r="M30" s="23">
        <f t="shared" ref="M30:O30" si="7">J30*$D$12</f>
        <v>80</v>
      </c>
      <c r="N30" s="24">
        <f t="shared" si="7"/>
        <v>66.666666666666671</v>
      </c>
      <c r="O30" s="26">
        <f t="shared" si="7"/>
        <v>76.19047619047619</v>
      </c>
    </row>
    <row r="31" spans="1:33" ht="148" customHeight="1" x14ac:dyDescent="0.2">
      <c r="B31" s="166" t="s">
        <v>51</v>
      </c>
      <c r="C31" s="88" t="s">
        <v>63</v>
      </c>
      <c r="D31" s="24">
        <v>20</v>
      </c>
      <c r="E31" s="89">
        <v>80</v>
      </c>
      <c r="F31" s="65">
        <v>0.2</v>
      </c>
      <c r="G31" s="90">
        <f>H21</f>
        <v>96.600000000000009</v>
      </c>
      <c r="H31" s="68">
        <f>H22</f>
        <v>22.650000000000002</v>
      </c>
      <c r="I31" s="69">
        <f>H23</f>
        <v>32.47</v>
      </c>
      <c r="J31" s="23">
        <f t="shared" ref="J31:L31" si="8">IF(G31&lt;=20,100,IF(G31&gt;=80,0,(80-G31)/60*100))</f>
        <v>0</v>
      </c>
      <c r="K31" s="24">
        <f t="shared" si="8"/>
        <v>95.583333333333314</v>
      </c>
      <c r="L31" s="25">
        <f t="shared" si="8"/>
        <v>79.216666666666669</v>
      </c>
      <c r="M31" s="23">
        <f t="shared" ref="M31:O31" si="9">J31*$D$13</f>
        <v>0</v>
      </c>
      <c r="N31" s="24">
        <f t="shared" si="9"/>
        <v>19.116666666666664</v>
      </c>
      <c r="O31" s="26">
        <f t="shared" si="9"/>
        <v>15.843333333333334</v>
      </c>
    </row>
    <row r="32" spans="1:33" ht="25.5" customHeight="1" thickBot="1" x14ac:dyDescent="0.25">
      <c r="B32" s="106" t="s">
        <v>48</v>
      </c>
      <c r="C32" s="107"/>
      <c r="D32" s="115"/>
      <c r="E32" s="116"/>
      <c r="F32" s="198">
        <f>SUM(F30:F31)</f>
        <v>1</v>
      </c>
      <c r="G32" s="111"/>
      <c r="H32" s="107"/>
      <c r="I32" s="107"/>
      <c r="J32" s="107"/>
      <c r="K32" s="107"/>
      <c r="L32" s="110"/>
      <c r="M32" s="112">
        <f t="shared" ref="M32:O32" si="10">SUM(M30:M31)</f>
        <v>80</v>
      </c>
      <c r="N32" s="113">
        <f t="shared" si="10"/>
        <v>85.783333333333331</v>
      </c>
      <c r="O32" s="114">
        <f t="shared" si="10"/>
        <v>92.033809523809524</v>
      </c>
    </row>
    <row r="33" spans="5:13" thickTop="1" x14ac:dyDescent="0.2">
      <c r="K33" s="179"/>
      <c r="M33" s="179" t="s">
        <v>53</v>
      </c>
    </row>
    <row r="34" spans="5:13" ht="12.75" customHeight="1" x14ac:dyDescent="0.2"/>
    <row r="35" spans="5:13" ht="12.75" customHeight="1" x14ac:dyDescent="0.2"/>
    <row r="36" spans="5:13" ht="12.75" customHeight="1" x14ac:dyDescent="0.2"/>
    <row r="37" spans="5:13" ht="12.75" customHeight="1" x14ac:dyDescent="0.2"/>
    <row r="38" spans="5:13" ht="12.75" customHeight="1" x14ac:dyDescent="0.2"/>
    <row r="39" spans="5:13" ht="12.75" customHeight="1" x14ac:dyDescent="0.2"/>
    <row r="40" spans="5:13" ht="12.75" customHeight="1" x14ac:dyDescent="0.2"/>
    <row r="41" spans="5:13" ht="12.75" customHeight="1" x14ac:dyDescent="0.2"/>
    <row r="42" spans="5:13" ht="12.75" customHeight="1" x14ac:dyDescent="0.2"/>
    <row r="43" spans="5:13" ht="12.75" customHeight="1" x14ac:dyDescent="0.2"/>
    <row r="44" spans="5:13" ht="12.75" customHeight="1" x14ac:dyDescent="0.2"/>
    <row r="45" spans="5:13" ht="12.75" customHeight="1" x14ac:dyDescent="0.2"/>
    <row r="46" spans="5:13" ht="12.75" customHeight="1" x14ac:dyDescent="0.2">
      <c r="E46" s="121"/>
    </row>
    <row r="47" spans="5:13" ht="12.75" customHeight="1" x14ac:dyDescent="0.2"/>
    <row r="48" spans="5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11">
    <mergeCell ref="R10:S10"/>
    <mergeCell ref="T10:U10"/>
    <mergeCell ref="V10:W10"/>
    <mergeCell ref="C19:D19"/>
    <mergeCell ref="E19:F19"/>
    <mergeCell ref="G28:I28"/>
    <mergeCell ref="J28:L28"/>
    <mergeCell ref="M28:O28"/>
    <mergeCell ref="E10:G10"/>
    <mergeCell ref="H10:J10"/>
    <mergeCell ref="K10:M10"/>
  </mergeCells>
  <phoneticPr fontId="23" type="noConversion"/>
  <pageMargins left="0.7" right="0.7" top="0.78740157499999996" bottom="0.78740157499999996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zoomScaleNormal="100" workbookViewId="0">
      <selection activeCell="C32" sqref="C32"/>
    </sheetView>
  </sheetViews>
  <sheetFormatPr baseColWidth="10" defaultColWidth="12.6640625" defaultRowHeight="15" customHeight="1" x14ac:dyDescent="0.2"/>
  <cols>
    <col min="1" max="1" width="5.83203125" style="1" customWidth="1"/>
    <col min="2" max="2" width="41.33203125" style="1" customWidth="1"/>
    <col min="3" max="3" width="115.83203125" style="1" bestFit="1" customWidth="1"/>
    <col min="4" max="6" width="7.33203125" style="1" customWidth="1"/>
    <col min="7" max="7" width="8.5" style="1" hidden="1" customWidth="1"/>
    <col min="8" max="26" width="7.33203125" style="1" customWidth="1"/>
    <col min="27" max="16384" width="12.6640625" style="1"/>
  </cols>
  <sheetData>
    <row r="1" spans="1:26" ht="30.75" customHeight="1" x14ac:dyDescent="0.2">
      <c r="A1" s="206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6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16" x14ac:dyDescent="0.2">
      <c r="A3" s="91" t="s">
        <v>3</v>
      </c>
      <c r="B3" s="101" t="s">
        <v>65</v>
      </c>
      <c r="C3" s="172"/>
      <c r="D3" s="172"/>
      <c r="E3" s="172"/>
      <c r="F3" s="172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ht="16" x14ac:dyDescent="0.2">
      <c r="A4" s="91"/>
      <c r="B4" s="93" t="s">
        <v>67</v>
      </c>
      <c r="C4" s="93" t="s">
        <v>72</v>
      </c>
      <c r="D4" s="93"/>
      <c r="E4" s="93"/>
      <c r="F4" s="93"/>
      <c r="G4" s="93" t="s">
        <v>91</v>
      </c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ht="16" x14ac:dyDescent="0.2">
      <c r="A5" s="91"/>
      <c r="B5" s="93" t="s">
        <v>68</v>
      </c>
      <c r="C5" s="93" t="s">
        <v>73</v>
      </c>
      <c r="D5" s="93"/>
      <c r="E5" s="93"/>
      <c r="F5" s="93"/>
      <c r="G5" s="93" t="s">
        <v>92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16" x14ac:dyDescent="0.2">
      <c r="A6" s="91"/>
      <c r="B6" s="93" t="s">
        <v>69</v>
      </c>
      <c r="C6" s="93" t="s">
        <v>74</v>
      </c>
      <c r="D6" s="93"/>
      <c r="E6" s="93"/>
      <c r="F6" s="93"/>
      <c r="G6" s="93" t="s">
        <v>93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ht="16" x14ac:dyDescent="0.2">
      <c r="A7" s="91"/>
      <c r="B7" s="93" t="s">
        <v>70</v>
      </c>
      <c r="C7" s="93" t="s">
        <v>75</v>
      </c>
      <c r="D7" s="93"/>
      <c r="E7" s="93"/>
      <c r="F7" s="93"/>
      <c r="G7" s="93" t="s">
        <v>94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ht="16" x14ac:dyDescent="0.2">
      <c r="A8" s="91"/>
      <c r="B8" s="93" t="s">
        <v>71</v>
      </c>
      <c r="C8" s="93" t="s">
        <v>76</v>
      </c>
      <c r="D8" s="93"/>
      <c r="E8" s="93"/>
      <c r="F8" s="93"/>
      <c r="G8" s="93" t="s">
        <v>95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16" x14ac:dyDescent="0.2">
      <c r="A9" s="91"/>
      <c r="B9" s="92"/>
      <c r="C9" s="92"/>
      <c r="D9" s="92"/>
      <c r="E9" s="92"/>
      <c r="F9" s="92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ht="30" customHeight="1" x14ac:dyDescent="0.2">
      <c r="A10" s="91" t="s">
        <v>4</v>
      </c>
      <c r="B10" s="102" t="s">
        <v>77</v>
      </c>
      <c r="C10" s="102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ht="16" x14ac:dyDescent="0.2">
      <c r="A11" s="91" t="s">
        <v>5</v>
      </c>
      <c r="B11" s="93" t="s">
        <v>78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ht="16" x14ac:dyDescent="0.2">
      <c r="A12" s="91"/>
      <c r="B12" s="93" t="s">
        <v>79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ht="18" customHeight="1" x14ac:dyDescent="0.2">
      <c r="A13" s="91" t="s">
        <v>6</v>
      </c>
      <c r="B13" s="93" t="s">
        <v>80</v>
      </c>
      <c r="C13" s="92"/>
      <c r="D13" s="92"/>
      <c r="E13" s="92"/>
      <c r="F13" s="9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ht="61.5" customHeight="1" x14ac:dyDescent="0.2">
      <c r="A14" s="91"/>
      <c r="B14" s="205" t="s">
        <v>81</v>
      </c>
      <c r="C14" s="205" t="s">
        <v>82</v>
      </c>
      <c r="E14" s="92"/>
      <c r="F14" s="92"/>
      <c r="G14" s="92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ht="16" x14ac:dyDescent="0.2">
      <c r="A15" s="91"/>
      <c r="B15" s="92"/>
      <c r="C15" s="92"/>
      <c r="D15" s="92"/>
      <c r="E15" s="92"/>
      <c r="F15" s="92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ht="18" customHeight="1" x14ac:dyDescent="0.2">
      <c r="A16" s="91" t="s">
        <v>7</v>
      </c>
      <c r="B16" s="102" t="s">
        <v>83</v>
      </c>
      <c r="C16" s="102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ht="16" x14ac:dyDescent="0.2">
      <c r="A17" s="91" t="s">
        <v>5</v>
      </c>
      <c r="B17" s="93" t="s">
        <v>78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ht="16" x14ac:dyDescent="0.2">
      <c r="A18" s="91"/>
      <c r="B18" s="93" t="s">
        <v>84</v>
      </c>
      <c r="C18" s="93"/>
      <c r="D18" s="93"/>
      <c r="E18" s="93"/>
      <c r="F18" s="93"/>
      <c r="G18" s="93" t="s">
        <v>90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ht="27.75" customHeight="1" x14ac:dyDescent="0.2">
      <c r="A19" s="91" t="s">
        <v>6</v>
      </c>
      <c r="B19" s="93" t="s">
        <v>80</v>
      </c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ht="63.75" customHeight="1" x14ac:dyDescent="0.2">
      <c r="A20" s="91"/>
      <c r="B20" s="205" t="s">
        <v>81</v>
      </c>
      <c r="C20" s="205" t="s">
        <v>82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ht="16" x14ac:dyDescent="0.2">
      <c r="A21" s="91"/>
      <c r="B21" s="92"/>
      <c r="C21" s="92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ht="16" x14ac:dyDescent="0.2">
      <c r="A22" s="91" t="s">
        <v>8</v>
      </c>
      <c r="B22" s="101" t="s">
        <v>85</v>
      </c>
      <c r="C22" s="172"/>
      <c r="D22" s="93"/>
      <c r="E22" s="93"/>
      <c r="F22" s="93"/>
      <c r="G22" s="93" t="s">
        <v>2</v>
      </c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ht="16" x14ac:dyDescent="0.2">
      <c r="A23" s="93"/>
      <c r="B23" s="93" t="s">
        <v>86</v>
      </c>
      <c r="C23" s="93" t="s">
        <v>88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ht="16" x14ac:dyDescent="0.2">
      <c r="A24" s="93"/>
      <c r="B24" s="93" t="s">
        <v>87</v>
      </c>
      <c r="C24" s="93" t="s">
        <v>89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ht="12.75" customHeight="1" x14ac:dyDescent="0.2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ht="12.75" customHeight="1" x14ac:dyDescent="0.2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26" ht="12.75" customHeight="1" x14ac:dyDescent="0.2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spans="1:26" ht="12.75" customHeight="1" x14ac:dyDescent="0.2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26" ht="12.75" customHeight="1" x14ac:dyDescent="0.2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26" ht="12.75" customHeight="1" x14ac:dyDescent="0.2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26" ht="12.75" customHeight="1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26" ht="12.75" customHeight="1" x14ac:dyDescent="0.2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ht="12.75" customHeight="1" x14ac:dyDescent="0.2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ht="12.75" customHeight="1" x14ac:dyDescent="0.2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ht="12.75" customHeight="1" x14ac:dyDescent="0.2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ht="12.75" customHeight="1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ht="12.75" customHeight="1" x14ac:dyDescent="0.2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ht="12.75" customHeight="1" x14ac:dyDescent="0.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ht="12.75" customHeight="1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ht="12.75" customHeight="1" x14ac:dyDescent="0.2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ht="12.75" customHeight="1" x14ac:dyDescent="0.2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ht="12.75" customHeight="1" x14ac:dyDescent="0.2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ht="12.75" customHeight="1" x14ac:dyDescent="0.2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ht="12.75" customHeight="1" x14ac:dyDescent="0.2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ht="12.75" customHeight="1" x14ac:dyDescent="0.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ht="12.75" customHeight="1" x14ac:dyDescent="0.2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ht="12.75" customHeight="1" x14ac:dyDescent="0.2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ht="12.75" customHeight="1" x14ac:dyDescent="0.2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ht="12.75" customHeight="1" x14ac:dyDescent="0.2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ht="12.75" customHeight="1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26" ht="12.75" customHeight="1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26" ht="12.75" customHeight="1" x14ac:dyDescent="0.2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26" ht="12.75" customHeight="1" x14ac:dyDescent="0.2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26" ht="12.75" customHeight="1" x14ac:dyDescent="0.2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 spans="1:26" ht="12.75" customHeight="1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spans="1:26" ht="12.75" customHeight="1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spans="1:26" ht="12.75" customHeight="1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spans="1:26" ht="12.75" customHeight="1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</row>
    <row r="59" spans="1:26" ht="12.75" customHeight="1" x14ac:dyDescent="0.2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</row>
    <row r="60" spans="1:26" ht="12.75" customHeight="1" x14ac:dyDescent="0.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</row>
    <row r="61" spans="1:26" ht="12.75" customHeight="1" x14ac:dyDescent="0.2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</row>
    <row r="62" spans="1:26" ht="12.75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</row>
    <row r="63" spans="1:26" ht="12.75" customHeight="1" x14ac:dyDescent="0.2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</row>
    <row r="64" spans="1:26" ht="12.75" customHeight="1" x14ac:dyDescent="0.2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</row>
    <row r="65" spans="1:26" ht="12.75" customHeight="1" x14ac:dyDescent="0.2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</row>
    <row r="66" spans="1:26" ht="12.75" customHeight="1" x14ac:dyDescent="0.2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</row>
    <row r="67" spans="1:26" ht="12.75" customHeight="1" x14ac:dyDescent="0.2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</row>
    <row r="68" spans="1:26" ht="12.75" customHeight="1" x14ac:dyDescent="0.2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</row>
    <row r="69" spans="1:26" ht="12.75" customHeight="1" x14ac:dyDescent="0.2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</row>
    <row r="70" spans="1:26" ht="12.75" customHeight="1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</row>
    <row r="71" spans="1:26" ht="12.75" customHeight="1" x14ac:dyDescent="0.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</row>
    <row r="72" spans="1:26" ht="12.75" customHeight="1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</row>
    <row r="73" spans="1:26" ht="12.75" customHeight="1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</row>
    <row r="74" spans="1:26" ht="12.75" customHeight="1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</row>
    <row r="75" spans="1:26" ht="12.75" customHeight="1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</row>
    <row r="76" spans="1:26" ht="12.75" customHeight="1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</row>
    <row r="77" spans="1:26" ht="12.75" customHeigh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</row>
    <row r="78" spans="1:26" ht="12.75" customHeigh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</row>
    <row r="79" spans="1:26" ht="12.75" customHeigh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</row>
    <row r="80" spans="1:26" ht="12.75" customHeigh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</row>
    <row r="81" spans="1:26" ht="12.75" customHeigh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</row>
    <row r="82" spans="1:26" ht="12.75" customHeigh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</row>
    <row r="83" spans="1:26" ht="12.75" customHeigh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</row>
    <row r="84" spans="1:26" ht="12.75" customHeight="1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</row>
    <row r="85" spans="1:26" ht="12.75" customHeight="1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</row>
    <row r="86" spans="1:26" ht="12.75" customHeight="1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</row>
    <row r="87" spans="1:26" ht="12.75" customHeight="1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26" ht="12.75" customHeight="1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</row>
    <row r="89" spans="1:26" ht="12.75" customHeight="1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</row>
    <row r="90" spans="1:26" ht="12.75" customHeight="1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</row>
    <row r="91" spans="1:26" ht="12.75" customHeight="1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26" ht="12.75" customHeight="1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</row>
    <row r="93" spans="1:26" ht="12.75" customHeight="1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ht="12.75" customHeight="1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</row>
    <row r="95" spans="1:26" ht="12.75" customHeight="1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</row>
    <row r="96" spans="1:26" ht="12.75" customHeight="1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</row>
    <row r="97" spans="1:26" ht="12.75" customHeight="1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</row>
    <row r="98" spans="1:26" ht="12.75" customHeight="1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spans="1:26" ht="12.75" customHeight="1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 spans="1:26" ht="12.75" customHeight="1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</row>
    <row r="101" spans="1:26" ht="12.75" customHeight="1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</row>
    <row r="102" spans="1:26" ht="12.75" customHeight="1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</row>
    <row r="103" spans="1:26" ht="12.75" customHeigh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</row>
    <row r="104" spans="1:26" ht="12.75" customHeight="1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</row>
    <row r="105" spans="1:26" ht="12.75" customHeight="1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</row>
    <row r="106" spans="1:26" ht="12.75" customHeight="1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</row>
    <row r="107" spans="1:26" ht="12.75" customHeight="1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</row>
    <row r="108" spans="1:26" ht="12.75" customHeight="1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spans="1:26" ht="12.75" customHeight="1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</row>
    <row r="110" spans="1:26" ht="12.75" customHeight="1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</row>
    <row r="111" spans="1:26" ht="12.75" customHeight="1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ht="12.75" customHeight="1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</row>
    <row r="113" spans="1:26" ht="12.75" customHeight="1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</row>
    <row r="114" spans="1:26" ht="12.75" customHeight="1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</row>
    <row r="115" spans="1:26" ht="12.75" customHeight="1" x14ac:dyDescent="0.2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</row>
    <row r="116" spans="1:26" ht="12.75" customHeight="1" x14ac:dyDescent="0.2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</row>
    <row r="117" spans="1:26" ht="12.75" customHeight="1" x14ac:dyDescent="0.2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</row>
    <row r="118" spans="1:26" ht="12.75" customHeight="1" x14ac:dyDescent="0.2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</row>
    <row r="119" spans="1:26" ht="12.75" customHeight="1" x14ac:dyDescent="0.2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</row>
    <row r="120" spans="1:26" ht="12.75" customHeight="1" x14ac:dyDescent="0.2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</row>
    <row r="121" spans="1:26" ht="12.75" customHeight="1" x14ac:dyDescent="0.2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</row>
    <row r="122" spans="1:26" ht="12.75" customHeight="1" x14ac:dyDescent="0.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</row>
    <row r="123" spans="1:26" ht="12.75" customHeight="1" x14ac:dyDescent="0.2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</row>
    <row r="124" spans="1:26" ht="12.75" customHeight="1" x14ac:dyDescent="0.2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</row>
    <row r="125" spans="1:26" ht="12.75" customHeight="1" x14ac:dyDescent="0.2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</row>
    <row r="126" spans="1:26" ht="12.75" customHeight="1" x14ac:dyDescent="0.2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</row>
    <row r="127" spans="1:26" ht="12.75" customHeight="1" x14ac:dyDescent="0.2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</row>
    <row r="128" spans="1:26" ht="12.75" customHeight="1" x14ac:dyDescent="0.2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</row>
    <row r="129" spans="1:26" ht="12.75" customHeight="1" x14ac:dyDescent="0.2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</row>
    <row r="130" spans="1:26" ht="12.75" customHeight="1" x14ac:dyDescent="0.2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</row>
    <row r="131" spans="1:26" ht="12.75" customHeight="1" x14ac:dyDescent="0.2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</row>
    <row r="132" spans="1:26" ht="12.75" customHeight="1" x14ac:dyDescent="0.2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</row>
    <row r="133" spans="1:26" ht="12.75" customHeight="1" x14ac:dyDescent="0.2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</row>
    <row r="134" spans="1:26" ht="12.75" customHeight="1" x14ac:dyDescent="0.2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</row>
    <row r="135" spans="1:26" ht="12.75" customHeight="1" x14ac:dyDescent="0.2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</row>
    <row r="136" spans="1:26" ht="12.75" customHeight="1" x14ac:dyDescent="0.2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</row>
    <row r="137" spans="1:26" ht="12.75" customHeight="1" x14ac:dyDescent="0.2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</row>
    <row r="138" spans="1:26" ht="12.75" customHeight="1" x14ac:dyDescent="0.2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</row>
    <row r="139" spans="1:26" ht="12.75" customHeight="1" x14ac:dyDescent="0.2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</row>
    <row r="140" spans="1:26" ht="12.75" customHeight="1" x14ac:dyDescent="0.2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</row>
    <row r="141" spans="1:26" ht="12.75" customHeight="1" x14ac:dyDescent="0.2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</row>
    <row r="142" spans="1:26" ht="12.75" customHeight="1" x14ac:dyDescent="0.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</row>
    <row r="143" spans="1:26" ht="12.75" customHeight="1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</row>
    <row r="144" spans="1:26" ht="12.75" customHeight="1" x14ac:dyDescent="0.2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</row>
    <row r="145" spans="1:26" ht="12.75" customHeight="1" x14ac:dyDescent="0.2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</row>
    <row r="146" spans="1:26" ht="12.75" customHeight="1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</row>
    <row r="147" spans="1:26" ht="12.75" customHeight="1" x14ac:dyDescent="0.2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</row>
    <row r="148" spans="1:26" ht="12.75" customHeight="1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</row>
    <row r="149" spans="1:26" ht="12.75" customHeight="1" x14ac:dyDescent="0.2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</row>
    <row r="150" spans="1:26" ht="12.75" customHeight="1" x14ac:dyDescent="0.2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</row>
    <row r="151" spans="1:26" ht="12.75" customHeight="1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</row>
    <row r="152" spans="1:26" ht="12.75" customHeight="1" x14ac:dyDescent="0.2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</row>
    <row r="153" spans="1:26" ht="12.75" customHeight="1" x14ac:dyDescent="0.2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</row>
    <row r="154" spans="1:26" ht="12.75" customHeight="1" x14ac:dyDescent="0.2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</row>
    <row r="155" spans="1:26" ht="12.75" customHeight="1" x14ac:dyDescent="0.2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</row>
    <row r="156" spans="1:26" ht="12.75" customHeight="1" x14ac:dyDescent="0.2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</row>
    <row r="157" spans="1:26" ht="12.75" customHeight="1" x14ac:dyDescent="0.2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</row>
    <row r="158" spans="1:26" ht="12.75" customHeight="1" x14ac:dyDescent="0.2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</row>
    <row r="159" spans="1:26" ht="12.75" customHeight="1" x14ac:dyDescent="0.2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</row>
    <row r="160" spans="1:26" ht="12.75" customHeight="1" x14ac:dyDescent="0.2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</row>
    <row r="161" spans="1:26" ht="12.75" customHeight="1" x14ac:dyDescent="0.2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</row>
    <row r="162" spans="1:26" ht="12.75" customHeight="1" x14ac:dyDescent="0.2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</row>
    <row r="163" spans="1:26" ht="12.75" customHeight="1" x14ac:dyDescent="0.2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</row>
    <row r="164" spans="1:26" ht="12.75" customHeight="1" x14ac:dyDescent="0.2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</row>
    <row r="165" spans="1:26" ht="12.75" customHeight="1" x14ac:dyDescent="0.2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</row>
    <row r="166" spans="1:26" ht="12.75" customHeight="1" x14ac:dyDescent="0.2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</row>
    <row r="167" spans="1:26" ht="12.75" customHeight="1" x14ac:dyDescent="0.2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</row>
    <row r="168" spans="1:26" ht="12.75" customHeight="1" x14ac:dyDescent="0.2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</row>
    <row r="169" spans="1:26" ht="12.75" customHeight="1" x14ac:dyDescent="0.2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</row>
    <row r="170" spans="1:26" ht="12.75" customHeight="1" x14ac:dyDescent="0.2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</row>
    <row r="171" spans="1:26" ht="12.75" customHeight="1" x14ac:dyDescent="0.2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</row>
    <row r="172" spans="1:26" ht="12.75" customHeight="1" x14ac:dyDescent="0.2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</row>
    <row r="173" spans="1:26" ht="12.75" customHeight="1" x14ac:dyDescent="0.2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</row>
    <row r="174" spans="1:26" ht="12.75" customHeight="1" x14ac:dyDescent="0.2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</row>
    <row r="175" spans="1:26" ht="12.75" customHeight="1" x14ac:dyDescent="0.2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</row>
    <row r="176" spans="1:26" ht="12.75" customHeight="1" x14ac:dyDescent="0.2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</row>
    <row r="177" spans="1:26" ht="12.75" customHeight="1" x14ac:dyDescent="0.2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</row>
    <row r="178" spans="1:26" ht="12.75" customHeight="1" x14ac:dyDescent="0.2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</row>
    <row r="179" spans="1:26" ht="12.75" customHeight="1" x14ac:dyDescent="0.2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</row>
    <row r="180" spans="1:26" ht="12.75" customHeight="1" x14ac:dyDescent="0.2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</row>
    <row r="181" spans="1:26" ht="12.75" customHeight="1" x14ac:dyDescent="0.2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</row>
    <row r="182" spans="1:26" ht="12.75" customHeight="1" x14ac:dyDescent="0.2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</row>
    <row r="183" spans="1:26" ht="12.75" customHeight="1" x14ac:dyDescent="0.2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</row>
    <row r="184" spans="1:26" ht="12.75" customHeight="1" x14ac:dyDescent="0.2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</row>
    <row r="185" spans="1:26" ht="12.75" customHeight="1" x14ac:dyDescent="0.2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</row>
    <row r="186" spans="1:26" ht="12.75" customHeight="1" x14ac:dyDescent="0.2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</row>
    <row r="187" spans="1:26" ht="12.75" customHeight="1" x14ac:dyDescent="0.2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</row>
    <row r="188" spans="1:26" ht="12.75" customHeight="1" x14ac:dyDescent="0.2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</row>
    <row r="189" spans="1:26" ht="12.75" customHeight="1" x14ac:dyDescent="0.2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</row>
    <row r="190" spans="1:26" ht="12.75" customHeight="1" x14ac:dyDescent="0.2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</row>
    <row r="191" spans="1:26" ht="12.75" customHeight="1" x14ac:dyDescent="0.2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</row>
    <row r="192" spans="1:26" ht="12.75" customHeight="1" x14ac:dyDescent="0.2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</row>
    <row r="193" spans="1:26" ht="12.75" customHeight="1" x14ac:dyDescent="0.2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</row>
    <row r="194" spans="1:26" ht="12.75" customHeight="1" x14ac:dyDescent="0.2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</row>
    <row r="195" spans="1:26" ht="12.75" customHeight="1" x14ac:dyDescent="0.2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</row>
    <row r="196" spans="1:26" ht="12.75" customHeight="1" x14ac:dyDescent="0.2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</row>
    <row r="197" spans="1:26" ht="12.75" customHeight="1" x14ac:dyDescent="0.2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</row>
    <row r="198" spans="1:26" ht="12.75" customHeight="1" x14ac:dyDescent="0.2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</row>
    <row r="199" spans="1:26" ht="12.75" customHeight="1" x14ac:dyDescent="0.2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</row>
    <row r="200" spans="1:26" ht="12.75" customHeight="1" x14ac:dyDescent="0.2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</row>
    <row r="201" spans="1:26" ht="12.75" customHeight="1" x14ac:dyDescent="0.2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</row>
    <row r="202" spans="1:26" ht="12.75" customHeight="1" x14ac:dyDescent="0.2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</row>
    <row r="203" spans="1:26" ht="12.75" customHeight="1" x14ac:dyDescent="0.2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</row>
    <row r="204" spans="1:26" ht="12.75" customHeight="1" x14ac:dyDescent="0.2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</row>
    <row r="205" spans="1:26" ht="12.75" customHeight="1" x14ac:dyDescent="0.2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</row>
    <row r="206" spans="1:26" ht="12.75" customHeight="1" x14ac:dyDescent="0.2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</row>
    <row r="207" spans="1:26" ht="12.75" customHeight="1" x14ac:dyDescent="0.2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</row>
    <row r="208" spans="1:26" ht="12.75" customHeight="1" x14ac:dyDescent="0.2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</row>
    <row r="209" spans="1:26" ht="12.75" customHeight="1" x14ac:dyDescent="0.2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</row>
    <row r="210" spans="1:26" ht="12.75" customHeight="1" x14ac:dyDescent="0.2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</row>
    <row r="211" spans="1:26" ht="12.75" customHeight="1" x14ac:dyDescent="0.2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</row>
    <row r="212" spans="1:26" ht="12.75" customHeight="1" x14ac:dyDescent="0.2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</row>
    <row r="213" spans="1:26" ht="12.75" customHeight="1" x14ac:dyDescent="0.2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</row>
    <row r="214" spans="1:26" ht="12.75" customHeight="1" x14ac:dyDescent="0.2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</row>
    <row r="215" spans="1:26" ht="12.75" customHeight="1" x14ac:dyDescent="0.2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</row>
    <row r="216" spans="1:26" ht="12.75" customHeight="1" x14ac:dyDescent="0.2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</row>
    <row r="217" spans="1:26" ht="12.75" customHeight="1" x14ac:dyDescent="0.2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</row>
    <row r="218" spans="1:26" ht="12.75" customHeight="1" x14ac:dyDescent="0.2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</row>
    <row r="219" spans="1:26" ht="12.75" customHeight="1" x14ac:dyDescent="0.2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</row>
    <row r="220" spans="1:26" ht="12.75" customHeight="1" x14ac:dyDescent="0.2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</row>
    <row r="221" spans="1:26" ht="12.75" customHeight="1" x14ac:dyDescent="0.2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</row>
    <row r="222" spans="1:26" ht="12.75" customHeight="1" x14ac:dyDescent="0.2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</row>
    <row r="223" spans="1:26" ht="12.75" customHeight="1" x14ac:dyDescent="0.2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</row>
    <row r="224" spans="1:26" ht="12.75" customHeight="1" x14ac:dyDescent="0.2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</row>
    <row r="225" spans="1:26" ht="12.75" customHeight="1" x14ac:dyDescent="0.2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</row>
    <row r="226" spans="1:26" ht="12.75" customHeight="1" x14ac:dyDescent="0.2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</row>
    <row r="227" spans="1:26" ht="12.75" customHeight="1" x14ac:dyDescent="0.2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</row>
    <row r="228" spans="1:26" ht="12.75" customHeight="1" x14ac:dyDescent="0.2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</row>
    <row r="229" spans="1:26" ht="12.75" customHeight="1" x14ac:dyDescent="0.2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</row>
    <row r="230" spans="1:26" ht="12.75" customHeight="1" x14ac:dyDescent="0.2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</row>
    <row r="231" spans="1:26" ht="12.75" customHeight="1" x14ac:dyDescent="0.2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</row>
    <row r="232" spans="1:26" ht="12.75" customHeight="1" x14ac:dyDescent="0.2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</row>
    <row r="233" spans="1:26" ht="12.75" customHeight="1" x14ac:dyDescent="0.2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</row>
    <row r="234" spans="1:26" ht="12.75" customHeight="1" x14ac:dyDescent="0.2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</row>
    <row r="235" spans="1:26" ht="12.75" customHeight="1" x14ac:dyDescent="0.2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</row>
    <row r="236" spans="1:26" ht="12.75" customHeight="1" x14ac:dyDescent="0.2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</row>
    <row r="237" spans="1:26" ht="12.75" customHeight="1" x14ac:dyDescent="0.2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</row>
    <row r="238" spans="1:26" ht="12.75" customHeight="1" x14ac:dyDescent="0.2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</row>
    <row r="239" spans="1:26" ht="12.75" customHeight="1" x14ac:dyDescent="0.2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</row>
    <row r="240" spans="1:26" ht="12.75" customHeight="1" x14ac:dyDescent="0.2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</row>
    <row r="241" spans="1:26" ht="12.75" customHeight="1" x14ac:dyDescent="0.2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</row>
    <row r="242" spans="1:26" ht="12.75" customHeight="1" x14ac:dyDescent="0.2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</row>
    <row r="243" spans="1:26" ht="12.75" customHeight="1" x14ac:dyDescent="0.2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</row>
    <row r="244" spans="1:26" ht="12.75" customHeight="1" x14ac:dyDescent="0.2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</row>
    <row r="245" spans="1:26" ht="12.75" customHeight="1" x14ac:dyDescent="0.2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</row>
    <row r="246" spans="1:26" ht="12.75" customHeight="1" x14ac:dyDescent="0.2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</row>
    <row r="247" spans="1:26" ht="12.75" customHeight="1" x14ac:dyDescent="0.2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</row>
    <row r="248" spans="1:26" ht="12.75" customHeight="1" x14ac:dyDescent="0.2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</row>
    <row r="249" spans="1:26" ht="12.75" customHeight="1" x14ac:dyDescent="0.2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</row>
    <row r="250" spans="1:26" ht="12.75" customHeight="1" x14ac:dyDescent="0.2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</row>
    <row r="251" spans="1:26" ht="12.75" customHeight="1" x14ac:dyDescent="0.2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</row>
    <row r="252" spans="1:26" ht="12.75" customHeight="1" x14ac:dyDescent="0.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</row>
    <row r="253" spans="1:26" ht="12.75" customHeight="1" x14ac:dyDescent="0.2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</row>
    <row r="254" spans="1:26" ht="12.75" customHeight="1" x14ac:dyDescent="0.2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</row>
    <row r="255" spans="1:26" ht="12.75" customHeight="1" x14ac:dyDescent="0.2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</row>
    <row r="256" spans="1:26" ht="12.75" customHeight="1" x14ac:dyDescent="0.2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</row>
    <row r="257" spans="1:26" ht="12.75" customHeight="1" x14ac:dyDescent="0.2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</row>
    <row r="258" spans="1:26" ht="12.75" customHeight="1" x14ac:dyDescent="0.2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</row>
    <row r="259" spans="1:26" ht="12.75" customHeight="1" x14ac:dyDescent="0.2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</row>
    <row r="260" spans="1:26" ht="12.75" customHeight="1" x14ac:dyDescent="0.2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</row>
    <row r="261" spans="1:26" ht="12.75" customHeight="1" x14ac:dyDescent="0.2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</row>
    <row r="262" spans="1:26" ht="12.75" customHeight="1" x14ac:dyDescent="0.2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</row>
    <row r="263" spans="1:26" ht="12.75" customHeight="1" x14ac:dyDescent="0.2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</row>
    <row r="264" spans="1:26" ht="12.75" customHeight="1" x14ac:dyDescent="0.2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</row>
    <row r="265" spans="1:26" ht="12.75" customHeight="1" x14ac:dyDescent="0.2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</row>
    <row r="266" spans="1:26" ht="12.75" customHeight="1" x14ac:dyDescent="0.2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</row>
    <row r="267" spans="1:26" ht="12.75" customHeight="1" x14ac:dyDescent="0.2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</row>
    <row r="268" spans="1:26" ht="12.75" customHeight="1" x14ac:dyDescent="0.2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</row>
    <row r="269" spans="1:26" ht="12.75" customHeight="1" x14ac:dyDescent="0.2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</row>
    <row r="270" spans="1:26" ht="12.75" customHeight="1" x14ac:dyDescent="0.2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</row>
    <row r="271" spans="1:26" ht="12.75" customHeight="1" x14ac:dyDescent="0.2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</row>
    <row r="272" spans="1:26" ht="12.75" customHeight="1" x14ac:dyDescent="0.2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</row>
    <row r="273" spans="1:26" ht="12.75" customHeight="1" x14ac:dyDescent="0.2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</row>
    <row r="274" spans="1:26" ht="12.75" customHeight="1" x14ac:dyDescent="0.2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</row>
    <row r="275" spans="1:26" ht="12.75" customHeight="1" x14ac:dyDescent="0.2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</row>
    <row r="276" spans="1:26" ht="12.75" customHeight="1" x14ac:dyDescent="0.2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</row>
    <row r="277" spans="1:26" ht="12.75" customHeight="1" x14ac:dyDescent="0.2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</row>
    <row r="278" spans="1:26" ht="12.75" customHeight="1" x14ac:dyDescent="0.2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</row>
    <row r="279" spans="1:26" ht="12.75" customHeight="1" x14ac:dyDescent="0.2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</row>
    <row r="280" spans="1:26" ht="12.75" customHeight="1" x14ac:dyDescent="0.2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</row>
    <row r="281" spans="1:26" ht="12.75" customHeight="1" x14ac:dyDescent="0.2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</row>
    <row r="282" spans="1:26" ht="12.75" customHeight="1" x14ac:dyDescent="0.2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</row>
    <row r="283" spans="1:26" ht="12.75" customHeight="1" x14ac:dyDescent="0.2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</row>
    <row r="284" spans="1:26" ht="12.75" customHeight="1" x14ac:dyDescent="0.2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</row>
    <row r="285" spans="1:26" ht="12.75" customHeight="1" x14ac:dyDescent="0.2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</row>
    <row r="286" spans="1:26" ht="12.75" customHeight="1" x14ac:dyDescent="0.2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</row>
    <row r="287" spans="1:26" ht="12.75" customHeight="1" x14ac:dyDescent="0.2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</row>
    <row r="288" spans="1:26" ht="12.75" customHeight="1" x14ac:dyDescent="0.2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</row>
    <row r="289" spans="1:26" ht="12.75" customHeight="1" x14ac:dyDescent="0.2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</row>
    <row r="290" spans="1:26" ht="12.75" customHeight="1" x14ac:dyDescent="0.2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</row>
    <row r="291" spans="1:26" ht="12.75" customHeight="1" x14ac:dyDescent="0.2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</row>
    <row r="292" spans="1:26" ht="12.75" customHeight="1" x14ac:dyDescent="0.2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</row>
    <row r="293" spans="1:26" ht="12.75" customHeight="1" x14ac:dyDescent="0.2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</row>
    <row r="294" spans="1:26" ht="12.75" customHeight="1" x14ac:dyDescent="0.2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</row>
    <row r="295" spans="1:26" ht="12.75" customHeight="1" x14ac:dyDescent="0.2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</row>
    <row r="296" spans="1:26" ht="12.75" customHeight="1" x14ac:dyDescent="0.2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</row>
    <row r="297" spans="1:26" ht="12.75" customHeight="1" x14ac:dyDescent="0.2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</row>
    <row r="298" spans="1:26" ht="12.75" customHeight="1" x14ac:dyDescent="0.2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</row>
    <row r="299" spans="1:26" ht="12.75" customHeight="1" x14ac:dyDescent="0.2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</row>
    <row r="300" spans="1:26" ht="12.75" customHeight="1" x14ac:dyDescent="0.2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</row>
    <row r="301" spans="1:26" ht="12.75" customHeight="1" x14ac:dyDescent="0.2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</row>
    <row r="302" spans="1:26" ht="12.75" customHeight="1" x14ac:dyDescent="0.2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</row>
    <row r="303" spans="1:26" ht="12.75" customHeight="1" x14ac:dyDescent="0.2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</row>
    <row r="304" spans="1:26" ht="12.75" customHeight="1" x14ac:dyDescent="0.2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</row>
    <row r="305" spans="1:26" ht="12.75" customHeight="1" x14ac:dyDescent="0.2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</row>
    <row r="306" spans="1:26" ht="12.75" customHeight="1" x14ac:dyDescent="0.2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</row>
    <row r="307" spans="1:26" ht="12.75" customHeight="1" x14ac:dyDescent="0.2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</row>
    <row r="308" spans="1:26" ht="12.75" customHeight="1" x14ac:dyDescent="0.2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</row>
    <row r="309" spans="1:26" ht="12.75" customHeight="1" x14ac:dyDescent="0.2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</row>
    <row r="310" spans="1:26" ht="12.75" customHeight="1" x14ac:dyDescent="0.2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</row>
    <row r="311" spans="1:26" ht="12.75" customHeight="1" x14ac:dyDescent="0.2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</row>
    <row r="312" spans="1:26" ht="12.75" customHeight="1" x14ac:dyDescent="0.2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</row>
    <row r="313" spans="1:26" ht="12.75" customHeight="1" x14ac:dyDescent="0.2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</row>
    <row r="314" spans="1:26" ht="12.75" customHeight="1" x14ac:dyDescent="0.2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</row>
    <row r="315" spans="1:26" ht="12.75" customHeight="1" x14ac:dyDescent="0.2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</row>
    <row r="316" spans="1:26" ht="12.75" customHeight="1" x14ac:dyDescent="0.2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</row>
    <row r="317" spans="1:26" ht="12.75" customHeight="1" x14ac:dyDescent="0.2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</row>
    <row r="318" spans="1:26" ht="12.75" customHeight="1" x14ac:dyDescent="0.2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</row>
    <row r="319" spans="1:26" ht="12.75" customHeight="1" x14ac:dyDescent="0.2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</row>
    <row r="320" spans="1:26" ht="12.75" customHeight="1" x14ac:dyDescent="0.2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</row>
    <row r="321" spans="1:26" ht="12.75" customHeight="1" x14ac:dyDescent="0.2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</row>
    <row r="322" spans="1:26" ht="12.75" customHeight="1" x14ac:dyDescent="0.2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</row>
    <row r="323" spans="1:26" ht="12.75" customHeight="1" x14ac:dyDescent="0.2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</row>
    <row r="324" spans="1:26" ht="12.75" customHeight="1" x14ac:dyDescent="0.2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</row>
    <row r="325" spans="1:26" ht="12.75" customHeight="1" x14ac:dyDescent="0.2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</row>
    <row r="326" spans="1:26" ht="12.75" customHeight="1" x14ac:dyDescent="0.2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</row>
    <row r="327" spans="1:26" ht="12.75" customHeight="1" x14ac:dyDescent="0.2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</row>
    <row r="328" spans="1:26" ht="12.75" customHeight="1" x14ac:dyDescent="0.2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</row>
    <row r="329" spans="1:26" ht="12.75" customHeight="1" x14ac:dyDescent="0.2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</row>
    <row r="330" spans="1:26" ht="12.75" customHeight="1" x14ac:dyDescent="0.2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</row>
    <row r="331" spans="1:26" ht="12.75" customHeight="1" x14ac:dyDescent="0.2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</row>
    <row r="332" spans="1:26" ht="12.75" customHeight="1" x14ac:dyDescent="0.2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</row>
    <row r="333" spans="1:26" ht="12.75" customHeight="1" x14ac:dyDescent="0.2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</row>
    <row r="334" spans="1:26" ht="12.75" customHeight="1" x14ac:dyDescent="0.2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</row>
    <row r="335" spans="1:26" ht="12.75" customHeight="1" x14ac:dyDescent="0.2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</row>
    <row r="336" spans="1:26" ht="12.75" customHeight="1" x14ac:dyDescent="0.2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</row>
    <row r="337" spans="1:26" ht="12.75" customHeight="1" x14ac:dyDescent="0.2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</row>
    <row r="338" spans="1:26" ht="12.75" customHeight="1" x14ac:dyDescent="0.2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</row>
    <row r="339" spans="1:26" ht="12.75" customHeight="1" x14ac:dyDescent="0.2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</row>
    <row r="340" spans="1:26" ht="12.75" customHeight="1" x14ac:dyDescent="0.2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</row>
    <row r="341" spans="1:26" ht="12.75" customHeight="1" x14ac:dyDescent="0.2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</row>
    <row r="342" spans="1:26" ht="12.75" customHeight="1" x14ac:dyDescent="0.2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</row>
    <row r="343" spans="1:26" ht="12.75" customHeight="1" x14ac:dyDescent="0.2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</row>
    <row r="344" spans="1:26" ht="12.75" customHeight="1" x14ac:dyDescent="0.2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</row>
    <row r="345" spans="1:26" ht="12.75" customHeight="1" x14ac:dyDescent="0.2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</row>
    <row r="346" spans="1:26" ht="12.75" customHeight="1" x14ac:dyDescent="0.2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</row>
    <row r="347" spans="1:26" ht="12.75" customHeight="1" x14ac:dyDescent="0.2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</row>
    <row r="348" spans="1:26" ht="12.75" customHeight="1" x14ac:dyDescent="0.2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</row>
    <row r="349" spans="1:26" ht="12.75" customHeight="1" x14ac:dyDescent="0.2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</row>
    <row r="350" spans="1:26" ht="12.75" customHeight="1" x14ac:dyDescent="0.2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</row>
    <row r="351" spans="1:26" ht="12.75" customHeight="1" x14ac:dyDescent="0.2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</row>
    <row r="352" spans="1:26" ht="12.75" customHeight="1" x14ac:dyDescent="0.2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</row>
    <row r="353" spans="1:26" ht="12.75" customHeight="1" x14ac:dyDescent="0.2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</row>
    <row r="354" spans="1:26" ht="12.75" customHeight="1" x14ac:dyDescent="0.2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</row>
    <row r="355" spans="1:26" ht="12.75" customHeight="1" x14ac:dyDescent="0.2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</row>
    <row r="356" spans="1:26" ht="12.75" customHeight="1" x14ac:dyDescent="0.2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</row>
    <row r="357" spans="1:26" ht="12.75" customHeight="1" x14ac:dyDescent="0.2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</row>
    <row r="358" spans="1:26" ht="12.75" customHeight="1" x14ac:dyDescent="0.2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</row>
    <row r="359" spans="1:26" ht="12.75" customHeight="1" x14ac:dyDescent="0.2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</row>
    <row r="360" spans="1:26" ht="12.75" customHeight="1" x14ac:dyDescent="0.2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</row>
    <row r="361" spans="1:26" ht="12.75" customHeight="1" x14ac:dyDescent="0.2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</row>
    <row r="362" spans="1:26" ht="12.75" customHeight="1" x14ac:dyDescent="0.2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</row>
    <row r="363" spans="1:26" ht="12.75" customHeight="1" x14ac:dyDescent="0.2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</row>
    <row r="364" spans="1:26" ht="12.75" customHeight="1" x14ac:dyDescent="0.2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</row>
    <row r="365" spans="1:26" ht="12.75" customHeight="1" x14ac:dyDescent="0.2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</row>
    <row r="366" spans="1:26" ht="12.75" customHeight="1" x14ac:dyDescent="0.2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</row>
    <row r="367" spans="1:26" ht="12.75" customHeight="1" x14ac:dyDescent="0.2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</row>
    <row r="368" spans="1:26" ht="12.75" customHeight="1" x14ac:dyDescent="0.2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</row>
    <row r="369" spans="1:26" ht="12.75" customHeight="1" x14ac:dyDescent="0.2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</row>
    <row r="370" spans="1:26" ht="12.75" customHeight="1" x14ac:dyDescent="0.2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</row>
    <row r="371" spans="1:26" ht="12.75" customHeight="1" x14ac:dyDescent="0.2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</row>
    <row r="372" spans="1:26" ht="12.75" customHeight="1" x14ac:dyDescent="0.2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</row>
    <row r="373" spans="1:26" ht="12.75" customHeight="1" x14ac:dyDescent="0.2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</row>
    <row r="374" spans="1:26" ht="12.75" customHeight="1" x14ac:dyDescent="0.2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</row>
    <row r="375" spans="1:26" ht="12.75" customHeight="1" x14ac:dyDescent="0.2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</row>
    <row r="376" spans="1:26" ht="12.75" customHeight="1" x14ac:dyDescent="0.2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</row>
    <row r="377" spans="1:26" ht="12.75" customHeight="1" x14ac:dyDescent="0.2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</row>
    <row r="378" spans="1:26" ht="12.75" customHeight="1" x14ac:dyDescent="0.2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</row>
    <row r="379" spans="1:26" ht="12.75" customHeight="1" x14ac:dyDescent="0.2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</row>
    <row r="380" spans="1:26" ht="12.75" customHeight="1" x14ac:dyDescent="0.2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</row>
    <row r="381" spans="1:26" ht="12.75" customHeight="1" x14ac:dyDescent="0.2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</row>
    <row r="382" spans="1:26" ht="12.75" customHeight="1" x14ac:dyDescent="0.2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</row>
    <row r="383" spans="1:26" ht="12.75" customHeight="1" x14ac:dyDescent="0.2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</row>
    <row r="384" spans="1:26" ht="12.75" customHeight="1" x14ac:dyDescent="0.2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</row>
    <row r="385" spans="1:26" ht="12.75" customHeight="1" x14ac:dyDescent="0.2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</row>
    <row r="386" spans="1:26" ht="12.75" customHeight="1" x14ac:dyDescent="0.2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</row>
    <row r="387" spans="1:26" ht="12.75" customHeight="1" x14ac:dyDescent="0.2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</row>
    <row r="388" spans="1:26" ht="12.75" customHeight="1" x14ac:dyDescent="0.2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</row>
    <row r="389" spans="1:26" ht="12.75" customHeight="1" x14ac:dyDescent="0.2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</row>
    <row r="390" spans="1:26" ht="12.75" customHeight="1" x14ac:dyDescent="0.2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</row>
    <row r="391" spans="1:26" ht="12.75" customHeight="1" x14ac:dyDescent="0.2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</row>
    <row r="392" spans="1:26" ht="12.75" customHeight="1" x14ac:dyDescent="0.2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</row>
    <row r="393" spans="1:26" ht="12.75" customHeight="1" x14ac:dyDescent="0.2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</row>
    <row r="394" spans="1:26" ht="12.75" customHeight="1" x14ac:dyDescent="0.2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</row>
    <row r="395" spans="1:26" ht="12.75" customHeight="1" x14ac:dyDescent="0.2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</row>
    <row r="396" spans="1:26" ht="12.75" customHeight="1" x14ac:dyDescent="0.2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</row>
    <row r="397" spans="1:26" ht="12.75" customHeight="1" x14ac:dyDescent="0.2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</row>
    <row r="398" spans="1:26" ht="12.75" customHeight="1" x14ac:dyDescent="0.2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</row>
    <row r="399" spans="1:26" ht="12.75" customHeight="1" x14ac:dyDescent="0.2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</row>
    <row r="400" spans="1:26" ht="12.75" customHeight="1" x14ac:dyDescent="0.2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</row>
    <row r="401" spans="1:26" ht="12.75" customHeight="1" x14ac:dyDescent="0.2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</row>
    <row r="402" spans="1:26" ht="12.75" customHeight="1" x14ac:dyDescent="0.2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</row>
    <row r="403" spans="1:26" ht="12.75" customHeight="1" x14ac:dyDescent="0.2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</row>
    <row r="404" spans="1:26" ht="12.75" customHeight="1" x14ac:dyDescent="0.2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</row>
    <row r="405" spans="1:26" ht="12.75" customHeight="1" x14ac:dyDescent="0.2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</row>
    <row r="406" spans="1:26" ht="12.75" customHeight="1" x14ac:dyDescent="0.2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</row>
    <row r="407" spans="1:26" ht="12.75" customHeight="1" x14ac:dyDescent="0.2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</row>
    <row r="408" spans="1:26" ht="12.75" customHeight="1" x14ac:dyDescent="0.2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</row>
    <row r="409" spans="1:26" ht="12.75" customHeight="1" x14ac:dyDescent="0.2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</row>
    <row r="410" spans="1:26" ht="12.75" customHeight="1" x14ac:dyDescent="0.2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</row>
    <row r="411" spans="1:26" ht="12.75" customHeight="1" x14ac:dyDescent="0.2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</row>
    <row r="412" spans="1:26" ht="12.75" customHeight="1" x14ac:dyDescent="0.2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</row>
    <row r="413" spans="1:26" ht="12.75" customHeight="1" x14ac:dyDescent="0.2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</row>
    <row r="414" spans="1:26" ht="12.75" customHeight="1" x14ac:dyDescent="0.2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</row>
    <row r="415" spans="1:26" ht="12.75" customHeight="1" x14ac:dyDescent="0.2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</row>
    <row r="416" spans="1:26" ht="12.75" customHeight="1" x14ac:dyDescent="0.2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</row>
    <row r="417" spans="1:26" ht="12.75" customHeight="1" x14ac:dyDescent="0.2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</row>
    <row r="418" spans="1:26" ht="12.75" customHeight="1" x14ac:dyDescent="0.2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</row>
    <row r="419" spans="1:26" ht="12.75" customHeight="1" x14ac:dyDescent="0.2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</row>
    <row r="420" spans="1:26" ht="12.75" customHeight="1" x14ac:dyDescent="0.2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</row>
    <row r="421" spans="1:26" ht="12.75" customHeight="1" x14ac:dyDescent="0.2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</row>
    <row r="422" spans="1:26" ht="12.75" customHeight="1" x14ac:dyDescent="0.2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</row>
    <row r="423" spans="1:26" ht="12.75" customHeight="1" x14ac:dyDescent="0.2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</row>
    <row r="424" spans="1:26" ht="12.75" customHeight="1" x14ac:dyDescent="0.2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</row>
    <row r="425" spans="1:26" ht="12.75" customHeight="1" x14ac:dyDescent="0.2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</row>
    <row r="426" spans="1:26" ht="12.75" customHeight="1" x14ac:dyDescent="0.2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</row>
    <row r="427" spans="1:26" ht="12.75" customHeight="1" x14ac:dyDescent="0.2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</row>
    <row r="428" spans="1:26" ht="12.75" customHeight="1" x14ac:dyDescent="0.2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</row>
    <row r="429" spans="1:26" ht="12.75" customHeight="1" x14ac:dyDescent="0.2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</row>
    <row r="430" spans="1:26" ht="12.75" customHeight="1" x14ac:dyDescent="0.2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</row>
    <row r="431" spans="1:26" ht="12.75" customHeight="1" x14ac:dyDescent="0.2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</row>
    <row r="432" spans="1:26" ht="12.75" customHeight="1" x14ac:dyDescent="0.2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</row>
    <row r="433" spans="1:26" ht="12.75" customHeight="1" x14ac:dyDescent="0.2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</row>
    <row r="434" spans="1:26" ht="12.75" customHeight="1" x14ac:dyDescent="0.2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</row>
    <row r="435" spans="1:26" ht="12.75" customHeight="1" x14ac:dyDescent="0.2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</row>
    <row r="436" spans="1:26" ht="12.75" customHeight="1" x14ac:dyDescent="0.2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</row>
    <row r="437" spans="1:26" ht="12.75" customHeight="1" x14ac:dyDescent="0.2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</row>
    <row r="438" spans="1:26" ht="12.75" customHeight="1" x14ac:dyDescent="0.2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</row>
    <row r="439" spans="1:26" ht="12.75" customHeight="1" x14ac:dyDescent="0.2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</row>
    <row r="440" spans="1:26" ht="12.75" customHeight="1" x14ac:dyDescent="0.2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</row>
    <row r="441" spans="1:26" ht="12.75" customHeight="1" x14ac:dyDescent="0.2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</row>
    <row r="442" spans="1:26" ht="12.75" customHeight="1" x14ac:dyDescent="0.2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</row>
    <row r="443" spans="1:26" ht="12.75" customHeight="1" x14ac:dyDescent="0.2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</row>
    <row r="444" spans="1:26" ht="12.75" customHeight="1" x14ac:dyDescent="0.2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</row>
    <row r="445" spans="1:26" ht="12.75" customHeight="1" x14ac:dyDescent="0.2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</row>
    <row r="446" spans="1:26" ht="12.75" customHeight="1" x14ac:dyDescent="0.2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</row>
    <row r="447" spans="1:26" ht="12.75" customHeight="1" x14ac:dyDescent="0.2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</row>
    <row r="448" spans="1:26" ht="12.75" customHeight="1" x14ac:dyDescent="0.2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</row>
    <row r="449" spans="1:26" ht="12.75" customHeight="1" x14ac:dyDescent="0.2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</row>
    <row r="450" spans="1:26" ht="12.75" customHeight="1" x14ac:dyDescent="0.2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</row>
    <row r="451" spans="1:26" ht="12.75" customHeight="1" x14ac:dyDescent="0.2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</row>
    <row r="452" spans="1:26" ht="12.75" customHeight="1" x14ac:dyDescent="0.2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</row>
    <row r="453" spans="1:26" ht="12.75" customHeight="1" x14ac:dyDescent="0.2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</row>
    <row r="454" spans="1:26" ht="12.75" customHeight="1" x14ac:dyDescent="0.2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</row>
    <row r="455" spans="1:26" ht="12.75" customHeight="1" x14ac:dyDescent="0.2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</row>
    <row r="456" spans="1:26" ht="12.75" customHeight="1" x14ac:dyDescent="0.2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</row>
    <row r="457" spans="1:26" ht="12.75" customHeight="1" x14ac:dyDescent="0.2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</row>
    <row r="458" spans="1:26" ht="12.75" customHeight="1" x14ac:dyDescent="0.2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</row>
    <row r="459" spans="1:26" ht="12.75" customHeight="1" x14ac:dyDescent="0.2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</row>
    <row r="460" spans="1:26" ht="12.75" customHeight="1" x14ac:dyDescent="0.2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</row>
    <row r="461" spans="1:26" ht="12.75" customHeight="1" x14ac:dyDescent="0.2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</row>
    <row r="462" spans="1:26" ht="12.75" customHeight="1" x14ac:dyDescent="0.2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</row>
    <row r="463" spans="1:26" ht="12.75" customHeight="1" x14ac:dyDescent="0.2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</row>
    <row r="464" spans="1:26" ht="12.75" customHeight="1" x14ac:dyDescent="0.2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</row>
    <row r="465" spans="1:26" ht="12.75" customHeight="1" x14ac:dyDescent="0.2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</row>
    <row r="466" spans="1:26" ht="12.75" customHeight="1" x14ac:dyDescent="0.2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</row>
    <row r="467" spans="1:26" ht="12.75" customHeight="1" x14ac:dyDescent="0.2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</row>
    <row r="468" spans="1:26" ht="12.75" customHeight="1" x14ac:dyDescent="0.2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</row>
    <row r="469" spans="1:26" ht="12.75" customHeight="1" x14ac:dyDescent="0.2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</row>
    <row r="470" spans="1:26" ht="12.75" customHeight="1" x14ac:dyDescent="0.2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</row>
    <row r="471" spans="1:26" ht="12.75" customHeight="1" x14ac:dyDescent="0.2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</row>
    <row r="472" spans="1:26" ht="12.75" customHeight="1" x14ac:dyDescent="0.2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</row>
    <row r="473" spans="1:26" ht="12.75" customHeight="1" x14ac:dyDescent="0.2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</row>
    <row r="474" spans="1:26" ht="12.75" customHeight="1" x14ac:dyDescent="0.2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</row>
    <row r="475" spans="1:26" ht="12.75" customHeight="1" x14ac:dyDescent="0.2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</row>
    <row r="476" spans="1:26" ht="12.75" customHeight="1" x14ac:dyDescent="0.2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</row>
    <row r="477" spans="1:26" ht="12.75" customHeight="1" x14ac:dyDescent="0.2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</row>
    <row r="478" spans="1:26" ht="12.75" customHeight="1" x14ac:dyDescent="0.2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</row>
    <row r="479" spans="1:26" ht="12.75" customHeight="1" x14ac:dyDescent="0.2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</row>
    <row r="480" spans="1:26" ht="12.75" customHeight="1" x14ac:dyDescent="0.2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</row>
    <row r="481" spans="1:26" ht="12.75" customHeight="1" x14ac:dyDescent="0.2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</row>
    <row r="482" spans="1:26" ht="12.75" customHeight="1" x14ac:dyDescent="0.2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</row>
    <row r="483" spans="1:26" ht="12.75" customHeight="1" x14ac:dyDescent="0.2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</row>
    <row r="484" spans="1:26" ht="12.75" customHeight="1" x14ac:dyDescent="0.2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</row>
    <row r="485" spans="1:26" ht="12.75" customHeight="1" x14ac:dyDescent="0.2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</row>
    <row r="486" spans="1:26" ht="12.75" customHeight="1" x14ac:dyDescent="0.2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</row>
    <row r="487" spans="1:26" ht="12.75" customHeight="1" x14ac:dyDescent="0.2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</row>
    <row r="488" spans="1:26" ht="12.75" customHeight="1" x14ac:dyDescent="0.2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</row>
    <row r="489" spans="1:26" ht="12.75" customHeight="1" x14ac:dyDescent="0.2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</row>
    <row r="490" spans="1:26" ht="12.75" customHeight="1" x14ac:dyDescent="0.2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</row>
    <row r="491" spans="1:26" ht="12.75" customHeight="1" x14ac:dyDescent="0.2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</row>
    <row r="492" spans="1:26" ht="12.75" customHeight="1" x14ac:dyDescent="0.2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</row>
    <row r="493" spans="1:26" ht="12.75" customHeight="1" x14ac:dyDescent="0.2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</row>
    <row r="494" spans="1:26" ht="12.75" customHeight="1" x14ac:dyDescent="0.2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</row>
    <row r="495" spans="1:26" ht="12.75" customHeight="1" x14ac:dyDescent="0.2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</row>
    <row r="496" spans="1:26" ht="12.75" customHeight="1" x14ac:dyDescent="0.2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</row>
    <row r="497" spans="1:26" ht="12.75" customHeight="1" x14ac:dyDescent="0.2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</row>
    <row r="498" spans="1:26" ht="12.75" customHeight="1" x14ac:dyDescent="0.2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</row>
    <row r="499" spans="1:26" ht="12.75" customHeight="1" x14ac:dyDescent="0.2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</row>
    <row r="500" spans="1:26" ht="12.75" customHeight="1" x14ac:dyDescent="0.2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</row>
    <row r="501" spans="1:26" ht="12.75" customHeight="1" x14ac:dyDescent="0.2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</row>
    <row r="502" spans="1:26" ht="12.75" customHeight="1" x14ac:dyDescent="0.2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</row>
    <row r="503" spans="1:26" ht="12.75" customHeight="1" x14ac:dyDescent="0.2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</row>
    <row r="504" spans="1:26" ht="12.75" customHeight="1" x14ac:dyDescent="0.2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</row>
    <row r="505" spans="1:26" ht="12.75" customHeight="1" x14ac:dyDescent="0.2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</row>
    <row r="506" spans="1:26" ht="12.75" customHeight="1" x14ac:dyDescent="0.2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</row>
    <row r="507" spans="1:26" ht="12.75" customHeight="1" x14ac:dyDescent="0.2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</row>
    <row r="508" spans="1:26" ht="12.75" customHeight="1" x14ac:dyDescent="0.2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</row>
    <row r="509" spans="1:26" ht="12.75" customHeight="1" x14ac:dyDescent="0.2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</row>
    <row r="510" spans="1:26" ht="12.75" customHeight="1" x14ac:dyDescent="0.2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</row>
    <row r="511" spans="1:26" ht="12.75" customHeight="1" x14ac:dyDescent="0.2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</row>
    <row r="512" spans="1:26" ht="12.75" customHeight="1" x14ac:dyDescent="0.2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</row>
    <row r="513" spans="1:26" ht="12.75" customHeight="1" x14ac:dyDescent="0.2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</row>
    <row r="514" spans="1:26" ht="12.75" customHeight="1" x14ac:dyDescent="0.2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</row>
    <row r="515" spans="1:26" ht="12.75" customHeight="1" x14ac:dyDescent="0.2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</row>
    <row r="516" spans="1:26" ht="12.75" customHeight="1" x14ac:dyDescent="0.2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</row>
    <row r="517" spans="1:26" ht="12.75" customHeight="1" x14ac:dyDescent="0.2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</row>
    <row r="518" spans="1:26" ht="12.75" customHeight="1" x14ac:dyDescent="0.2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</row>
    <row r="519" spans="1:26" ht="12.75" customHeight="1" x14ac:dyDescent="0.2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</row>
    <row r="520" spans="1:26" ht="12.75" customHeight="1" x14ac:dyDescent="0.2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</row>
    <row r="521" spans="1:26" ht="12.75" customHeight="1" x14ac:dyDescent="0.2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</row>
    <row r="522" spans="1:26" ht="12.75" customHeight="1" x14ac:dyDescent="0.2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</row>
    <row r="523" spans="1:26" ht="12.75" customHeight="1" x14ac:dyDescent="0.2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</row>
    <row r="524" spans="1:26" ht="12.75" customHeight="1" x14ac:dyDescent="0.2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</row>
    <row r="525" spans="1:26" ht="12.75" customHeight="1" x14ac:dyDescent="0.2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</row>
    <row r="526" spans="1:26" ht="12.75" customHeight="1" x14ac:dyDescent="0.2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</row>
    <row r="527" spans="1:26" ht="12.75" customHeight="1" x14ac:dyDescent="0.2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</row>
    <row r="528" spans="1:26" ht="12.75" customHeight="1" x14ac:dyDescent="0.2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</row>
    <row r="529" spans="1:26" ht="12.75" customHeight="1" x14ac:dyDescent="0.2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</row>
    <row r="530" spans="1:26" ht="12.75" customHeight="1" x14ac:dyDescent="0.2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</row>
    <row r="531" spans="1:26" ht="12.75" customHeight="1" x14ac:dyDescent="0.2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</row>
    <row r="532" spans="1:26" ht="12.75" customHeight="1" x14ac:dyDescent="0.2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</row>
    <row r="533" spans="1:26" ht="12.75" customHeight="1" x14ac:dyDescent="0.2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</row>
    <row r="534" spans="1:26" ht="12.75" customHeight="1" x14ac:dyDescent="0.2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</row>
    <row r="535" spans="1:26" ht="12.75" customHeight="1" x14ac:dyDescent="0.2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</row>
    <row r="536" spans="1:26" ht="12.75" customHeight="1" x14ac:dyDescent="0.2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</row>
    <row r="537" spans="1:26" ht="12.75" customHeight="1" x14ac:dyDescent="0.2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</row>
    <row r="538" spans="1:26" ht="12.75" customHeight="1" x14ac:dyDescent="0.2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</row>
    <row r="539" spans="1:26" ht="12.75" customHeight="1" x14ac:dyDescent="0.2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</row>
    <row r="540" spans="1:26" ht="12.75" customHeight="1" x14ac:dyDescent="0.2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</row>
    <row r="541" spans="1:26" ht="12.75" customHeight="1" x14ac:dyDescent="0.2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</row>
    <row r="542" spans="1:26" ht="12.75" customHeight="1" x14ac:dyDescent="0.2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</row>
    <row r="543" spans="1:26" ht="12.75" customHeight="1" x14ac:dyDescent="0.2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</row>
    <row r="544" spans="1:26" ht="12.75" customHeight="1" x14ac:dyDescent="0.2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</row>
    <row r="545" spans="1:26" ht="12.75" customHeight="1" x14ac:dyDescent="0.2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</row>
    <row r="546" spans="1:26" ht="12.75" customHeight="1" x14ac:dyDescent="0.2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</row>
    <row r="547" spans="1:26" ht="12.75" customHeight="1" x14ac:dyDescent="0.2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</row>
    <row r="548" spans="1:26" ht="12.75" customHeight="1" x14ac:dyDescent="0.2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</row>
    <row r="549" spans="1:26" ht="12.75" customHeight="1" x14ac:dyDescent="0.2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</row>
    <row r="550" spans="1:26" ht="12.75" customHeight="1" x14ac:dyDescent="0.2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</row>
    <row r="551" spans="1:26" ht="12.75" customHeight="1" x14ac:dyDescent="0.2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</row>
    <row r="552" spans="1:26" ht="12.75" customHeight="1" x14ac:dyDescent="0.2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</row>
    <row r="553" spans="1:26" ht="12.75" customHeight="1" x14ac:dyDescent="0.2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</row>
    <row r="554" spans="1:26" ht="12.75" customHeight="1" x14ac:dyDescent="0.2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</row>
    <row r="555" spans="1:26" ht="12.75" customHeight="1" x14ac:dyDescent="0.2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</row>
    <row r="556" spans="1:26" ht="12.75" customHeight="1" x14ac:dyDescent="0.2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</row>
    <row r="557" spans="1:26" ht="12.75" customHeight="1" x14ac:dyDescent="0.2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</row>
    <row r="558" spans="1:26" ht="12.75" customHeight="1" x14ac:dyDescent="0.2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</row>
    <row r="559" spans="1:26" ht="12.75" customHeight="1" x14ac:dyDescent="0.2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</row>
    <row r="560" spans="1:26" ht="12.75" customHeight="1" x14ac:dyDescent="0.2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</row>
    <row r="561" spans="1:26" ht="12.75" customHeight="1" x14ac:dyDescent="0.2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</row>
    <row r="562" spans="1:26" ht="12.75" customHeight="1" x14ac:dyDescent="0.2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</row>
    <row r="563" spans="1:26" ht="12.75" customHeight="1" x14ac:dyDescent="0.2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</row>
    <row r="564" spans="1:26" ht="12.75" customHeight="1" x14ac:dyDescent="0.2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</row>
    <row r="565" spans="1:26" ht="12.75" customHeight="1" x14ac:dyDescent="0.2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</row>
    <row r="566" spans="1:26" ht="12.75" customHeight="1" x14ac:dyDescent="0.2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</row>
    <row r="567" spans="1:26" ht="12.75" customHeight="1" x14ac:dyDescent="0.2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</row>
    <row r="568" spans="1:26" ht="12.75" customHeight="1" x14ac:dyDescent="0.2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</row>
    <row r="569" spans="1:26" ht="12.75" customHeight="1" x14ac:dyDescent="0.2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</row>
    <row r="570" spans="1:26" ht="12.75" customHeight="1" x14ac:dyDescent="0.2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</row>
    <row r="571" spans="1:26" ht="12.75" customHeight="1" x14ac:dyDescent="0.2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</row>
    <row r="572" spans="1:26" ht="12.75" customHeight="1" x14ac:dyDescent="0.2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</row>
    <row r="573" spans="1:26" ht="12.75" customHeight="1" x14ac:dyDescent="0.2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</row>
    <row r="574" spans="1:26" ht="12.75" customHeight="1" x14ac:dyDescent="0.2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</row>
    <row r="575" spans="1:26" ht="12.75" customHeight="1" x14ac:dyDescent="0.2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</row>
    <row r="576" spans="1:26" ht="12.75" customHeight="1" x14ac:dyDescent="0.2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</row>
    <row r="577" spans="1:26" ht="12.75" customHeight="1" x14ac:dyDescent="0.2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</row>
    <row r="578" spans="1:26" ht="12.75" customHeight="1" x14ac:dyDescent="0.2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</row>
    <row r="579" spans="1:26" ht="12.75" customHeight="1" x14ac:dyDescent="0.2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</row>
    <row r="580" spans="1:26" ht="12.75" customHeight="1" x14ac:dyDescent="0.2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</row>
    <row r="581" spans="1:26" ht="12.75" customHeight="1" x14ac:dyDescent="0.2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</row>
    <row r="582" spans="1:26" ht="12.75" customHeight="1" x14ac:dyDescent="0.2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</row>
    <row r="583" spans="1:26" ht="12.75" customHeight="1" x14ac:dyDescent="0.2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</row>
    <row r="584" spans="1:26" ht="12.75" customHeight="1" x14ac:dyDescent="0.2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</row>
    <row r="585" spans="1:26" ht="12.75" customHeight="1" x14ac:dyDescent="0.2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</row>
    <row r="586" spans="1:26" ht="12.75" customHeight="1" x14ac:dyDescent="0.2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</row>
    <row r="587" spans="1:26" ht="12.75" customHeight="1" x14ac:dyDescent="0.2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</row>
    <row r="588" spans="1:26" ht="12.75" customHeight="1" x14ac:dyDescent="0.2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</row>
    <row r="589" spans="1:26" ht="12.75" customHeight="1" x14ac:dyDescent="0.2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</row>
    <row r="590" spans="1:26" ht="12.75" customHeight="1" x14ac:dyDescent="0.2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</row>
    <row r="591" spans="1:26" ht="12.75" customHeight="1" x14ac:dyDescent="0.2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</row>
    <row r="592" spans="1:26" ht="12.75" customHeight="1" x14ac:dyDescent="0.2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</row>
    <row r="593" spans="1:26" ht="12.75" customHeight="1" x14ac:dyDescent="0.2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</row>
    <row r="594" spans="1:26" ht="12.75" customHeight="1" x14ac:dyDescent="0.2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</row>
    <row r="595" spans="1:26" ht="12.75" customHeight="1" x14ac:dyDescent="0.2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</row>
    <row r="596" spans="1:26" ht="12.75" customHeight="1" x14ac:dyDescent="0.2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</row>
    <row r="597" spans="1:26" ht="12.75" customHeight="1" x14ac:dyDescent="0.2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</row>
    <row r="598" spans="1:26" ht="12.75" customHeight="1" x14ac:dyDescent="0.2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</row>
    <row r="599" spans="1:26" ht="12.75" customHeight="1" x14ac:dyDescent="0.2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</row>
    <row r="600" spans="1:26" ht="12.75" customHeight="1" x14ac:dyDescent="0.2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</row>
    <row r="601" spans="1:26" ht="12.75" customHeight="1" x14ac:dyDescent="0.2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</row>
    <row r="602" spans="1:26" ht="12.75" customHeight="1" x14ac:dyDescent="0.2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</row>
    <row r="603" spans="1:26" ht="12.75" customHeight="1" x14ac:dyDescent="0.2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</row>
    <row r="604" spans="1:26" ht="12.75" customHeight="1" x14ac:dyDescent="0.2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</row>
    <row r="605" spans="1:26" ht="12.75" customHeight="1" x14ac:dyDescent="0.2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</row>
    <row r="606" spans="1:26" ht="12.75" customHeight="1" x14ac:dyDescent="0.2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</row>
    <row r="607" spans="1:26" ht="12.75" customHeight="1" x14ac:dyDescent="0.2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</row>
    <row r="608" spans="1:26" ht="12.75" customHeight="1" x14ac:dyDescent="0.2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</row>
    <row r="609" spans="1:26" ht="12.75" customHeight="1" x14ac:dyDescent="0.2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</row>
    <row r="610" spans="1:26" ht="12.75" customHeight="1" x14ac:dyDescent="0.2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</row>
    <row r="611" spans="1:26" ht="12.75" customHeight="1" x14ac:dyDescent="0.2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</row>
    <row r="612" spans="1:26" ht="12.75" customHeight="1" x14ac:dyDescent="0.2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</row>
    <row r="613" spans="1:26" ht="12.75" customHeight="1" x14ac:dyDescent="0.2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</row>
    <row r="614" spans="1:26" ht="12.75" customHeight="1" x14ac:dyDescent="0.2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</row>
    <row r="615" spans="1:26" ht="12.75" customHeight="1" x14ac:dyDescent="0.2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</row>
    <row r="616" spans="1:26" ht="12.75" customHeight="1" x14ac:dyDescent="0.2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</row>
    <row r="617" spans="1:26" ht="12.75" customHeight="1" x14ac:dyDescent="0.2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</row>
    <row r="618" spans="1:26" ht="12.75" customHeight="1" x14ac:dyDescent="0.2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</row>
    <row r="619" spans="1:26" ht="12.75" customHeight="1" x14ac:dyDescent="0.2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</row>
    <row r="620" spans="1:26" ht="12.75" customHeight="1" x14ac:dyDescent="0.2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</row>
    <row r="621" spans="1:26" ht="12.75" customHeight="1" x14ac:dyDescent="0.2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</row>
    <row r="622" spans="1:26" ht="12.75" customHeight="1" x14ac:dyDescent="0.2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</row>
    <row r="623" spans="1:26" ht="12.75" customHeight="1" x14ac:dyDescent="0.2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</row>
    <row r="624" spans="1:26" ht="12.75" customHeight="1" x14ac:dyDescent="0.2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</row>
    <row r="625" spans="1:26" ht="12.75" customHeight="1" x14ac:dyDescent="0.2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</row>
    <row r="626" spans="1:26" ht="12.75" customHeight="1" x14ac:dyDescent="0.2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</row>
    <row r="627" spans="1:26" ht="12.75" customHeight="1" x14ac:dyDescent="0.2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</row>
    <row r="628" spans="1:26" ht="12.75" customHeight="1" x14ac:dyDescent="0.2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</row>
    <row r="629" spans="1:26" ht="12.75" customHeight="1" x14ac:dyDescent="0.2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</row>
    <row r="630" spans="1:26" ht="12.75" customHeight="1" x14ac:dyDescent="0.2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</row>
    <row r="631" spans="1:26" ht="12.75" customHeight="1" x14ac:dyDescent="0.2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</row>
    <row r="632" spans="1:26" ht="12.75" customHeight="1" x14ac:dyDescent="0.2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</row>
    <row r="633" spans="1:26" ht="12.75" customHeight="1" x14ac:dyDescent="0.2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</row>
    <row r="634" spans="1:26" ht="12.75" customHeight="1" x14ac:dyDescent="0.2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</row>
    <row r="635" spans="1:26" ht="12.75" customHeight="1" x14ac:dyDescent="0.2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</row>
    <row r="636" spans="1:26" ht="12.75" customHeight="1" x14ac:dyDescent="0.2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</row>
    <row r="637" spans="1:26" ht="12.75" customHeight="1" x14ac:dyDescent="0.2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</row>
    <row r="638" spans="1:26" ht="12.75" customHeight="1" x14ac:dyDescent="0.2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</row>
    <row r="639" spans="1:26" ht="12.75" customHeight="1" x14ac:dyDescent="0.2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</row>
    <row r="640" spans="1:26" ht="12.75" customHeight="1" x14ac:dyDescent="0.2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</row>
    <row r="641" spans="1:26" ht="12.75" customHeight="1" x14ac:dyDescent="0.2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</row>
    <row r="642" spans="1:26" ht="12.75" customHeight="1" x14ac:dyDescent="0.2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</row>
    <row r="643" spans="1:26" ht="12.75" customHeight="1" x14ac:dyDescent="0.2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</row>
    <row r="644" spans="1:26" ht="12.75" customHeight="1" x14ac:dyDescent="0.2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</row>
    <row r="645" spans="1:26" ht="12.75" customHeight="1" x14ac:dyDescent="0.2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</row>
    <row r="646" spans="1:26" ht="12.75" customHeight="1" x14ac:dyDescent="0.2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</row>
    <row r="647" spans="1:26" ht="12.75" customHeight="1" x14ac:dyDescent="0.2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</row>
    <row r="648" spans="1:26" ht="12.75" customHeight="1" x14ac:dyDescent="0.2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</row>
    <row r="649" spans="1:26" ht="12.75" customHeight="1" x14ac:dyDescent="0.2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</row>
    <row r="650" spans="1:26" ht="12.75" customHeight="1" x14ac:dyDescent="0.2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</row>
    <row r="651" spans="1:26" ht="12.75" customHeight="1" x14ac:dyDescent="0.2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</row>
    <row r="652" spans="1:26" ht="12.75" customHeight="1" x14ac:dyDescent="0.2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</row>
    <row r="653" spans="1:26" ht="12.75" customHeight="1" x14ac:dyDescent="0.2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</row>
    <row r="654" spans="1:26" ht="12.75" customHeight="1" x14ac:dyDescent="0.2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</row>
    <row r="655" spans="1:26" ht="12.75" customHeight="1" x14ac:dyDescent="0.2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</row>
    <row r="656" spans="1:26" ht="12.75" customHeight="1" x14ac:dyDescent="0.2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</row>
    <row r="657" spans="1:26" ht="12.75" customHeight="1" x14ac:dyDescent="0.2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</row>
    <row r="658" spans="1:26" ht="12.75" customHeight="1" x14ac:dyDescent="0.2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</row>
    <row r="659" spans="1:26" ht="12.75" customHeight="1" x14ac:dyDescent="0.2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</row>
    <row r="660" spans="1:26" ht="12.75" customHeight="1" x14ac:dyDescent="0.2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</row>
    <row r="661" spans="1:26" ht="12.75" customHeight="1" x14ac:dyDescent="0.2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</row>
    <row r="662" spans="1:26" ht="12.75" customHeight="1" x14ac:dyDescent="0.2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</row>
    <row r="663" spans="1:26" ht="12.75" customHeight="1" x14ac:dyDescent="0.2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</row>
    <row r="664" spans="1:26" ht="12.75" customHeight="1" x14ac:dyDescent="0.2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</row>
    <row r="665" spans="1:26" ht="12.75" customHeight="1" x14ac:dyDescent="0.2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</row>
    <row r="666" spans="1:26" ht="12.75" customHeight="1" x14ac:dyDescent="0.2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</row>
    <row r="667" spans="1:26" ht="12.75" customHeight="1" x14ac:dyDescent="0.2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</row>
    <row r="668" spans="1:26" ht="12.75" customHeight="1" x14ac:dyDescent="0.2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</row>
    <row r="669" spans="1:26" ht="12.75" customHeight="1" x14ac:dyDescent="0.2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</row>
    <row r="670" spans="1:26" ht="12.75" customHeight="1" x14ac:dyDescent="0.2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</row>
    <row r="671" spans="1:26" ht="12.75" customHeight="1" x14ac:dyDescent="0.2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</row>
    <row r="672" spans="1:26" ht="12.75" customHeight="1" x14ac:dyDescent="0.2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</row>
    <row r="673" spans="1:26" ht="12.75" customHeight="1" x14ac:dyDescent="0.2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</row>
    <row r="674" spans="1:26" ht="12.75" customHeight="1" x14ac:dyDescent="0.2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</row>
    <row r="675" spans="1:26" ht="12.75" customHeight="1" x14ac:dyDescent="0.2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</row>
    <row r="676" spans="1:26" ht="12.75" customHeight="1" x14ac:dyDescent="0.2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</row>
    <row r="677" spans="1:26" ht="12.75" customHeight="1" x14ac:dyDescent="0.2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</row>
    <row r="678" spans="1:26" ht="12.75" customHeight="1" x14ac:dyDescent="0.2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</row>
    <row r="679" spans="1:26" ht="12.75" customHeight="1" x14ac:dyDescent="0.2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</row>
    <row r="680" spans="1:26" ht="12.75" customHeight="1" x14ac:dyDescent="0.2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</row>
    <row r="681" spans="1:26" ht="12.75" customHeight="1" x14ac:dyDescent="0.2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</row>
    <row r="682" spans="1:26" ht="12.75" customHeight="1" x14ac:dyDescent="0.2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</row>
    <row r="683" spans="1:26" ht="12.75" customHeight="1" x14ac:dyDescent="0.2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</row>
    <row r="684" spans="1:26" ht="12.75" customHeight="1" x14ac:dyDescent="0.2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</row>
    <row r="685" spans="1:26" ht="12.75" customHeight="1" x14ac:dyDescent="0.2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</row>
    <row r="686" spans="1:26" ht="12.75" customHeight="1" x14ac:dyDescent="0.2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</row>
    <row r="687" spans="1:26" ht="12.75" customHeight="1" x14ac:dyDescent="0.2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</row>
    <row r="688" spans="1:26" ht="12.75" customHeight="1" x14ac:dyDescent="0.2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</row>
    <row r="689" spans="1:26" ht="12.75" customHeight="1" x14ac:dyDescent="0.2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</row>
    <row r="690" spans="1:26" ht="12.75" customHeight="1" x14ac:dyDescent="0.2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</row>
    <row r="691" spans="1:26" ht="12.75" customHeight="1" x14ac:dyDescent="0.2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</row>
    <row r="692" spans="1:26" ht="12.75" customHeight="1" x14ac:dyDescent="0.2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</row>
    <row r="693" spans="1:26" ht="12.75" customHeight="1" x14ac:dyDescent="0.2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</row>
    <row r="694" spans="1:26" ht="12.75" customHeight="1" x14ac:dyDescent="0.2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</row>
    <row r="695" spans="1:26" ht="12.75" customHeight="1" x14ac:dyDescent="0.2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</row>
    <row r="696" spans="1:26" ht="12.75" customHeight="1" x14ac:dyDescent="0.2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</row>
    <row r="697" spans="1:26" ht="12.75" customHeight="1" x14ac:dyDescent="0.2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</row>
    <row r="698" spans="1:26" ht="12.75" customHeight="1" x14ac:dyDescent="0.2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</row>
    <row r="699" spans="1:26" ht="12.75" customHeight="1" x14ac:dyDescent="0.2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</row>
    <row r="700" spans="1:26" ht="12.75" customHeight="1" x14ac:dyDescent="0.2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</row>
    <row r="701" spans="1:26" ht="12.75" customHeight="1" x14ac:dyDescent="0.2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</row>
    <row r="702" spans="1:26" ht="12.75" customHeight="1" x14ac:dyDescent="0.2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</row>
    <row r="703" spans="1:26" ht="12.75" customHeight="1" x14ac:dyDescent="0.2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</row>
    <row r="704" spans="1:26" ht="12.75" customHeight="1" x14ac:dyDescent="0.2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</row>
    <row r="705" spans="1:26" ht="12.75" customHeight="1" x14ac:dyDescent="0.2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</row>
    <row r="706" spans="1:26" ht="12.75" customHeight="1" x14ac:dyDescent="0.2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</row>
    <row r="707" spans="1:26" ht="12.75" customHeight="1" x14ac:dyDescent="0.2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</row>
    <row r="708" spans="1:26" ht="12.75" customHeight="1" x14ac:dyDescent="0.2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</row>
    <row r="709" spans="1:26" ht="12.75" customHeight="1" x14ac:dyDescent="0.2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</row>
    <row r="710" spans="1:26" ht="12.75" customHeight="1" x14ac:dyDescent="0.2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</row>
    <row r="711" spans="1:26" ht="12.75" customHeight="1" x14ac:dyDescent="0.2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</row>
    <row r="712" spans="1:26" ht="12.75" customHeight="1" x14ac:dyDescent="0.2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</row>
    <row r="713" spans="1:26" ht="12.75" customHeight="1" x14ac:dyDescent="0.2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</row>
    <row r="714" spans="1:26" ht="12.75" customHeight="1" x14ac:dyDescent="0.2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</row>
    <row r="715" spans="1:26" ht="12.75" customHeight="1" x14ac:dyDescent="0.2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</row>
    <row r="716" spans="1:26" ht="12.75" customHeight="1" x14ac:dyDescent="0.2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</row>
    <row r="717" spans="1:26" ht="12.75" customHeight="1" x14ac:dyDescent="0.2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</row>
    <row r="718" spans="1:26" ht="12.75" customHeight="1" x14ac:dyDescent="0.2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</row>
    <row r="719" spans="1:26" ht="12.75" customHeight="1" x14ac:dyDescent="0.2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</row>
    <row r="720" spans="1:26" ht="12.75" customHeight="1" x14ac:dyDescent="0.2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</row>
    <row r="721" spans="1:26" ht="12.75" customHeight="1" x14ac:dyDescent="0.2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</row>
    <row r="722" spans="1:26" ht="12.75" customHeight="1" x14ac:dyDescent="0.2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</row>
    <row r="723" spans="1:26" ht="12.75" customHeight="1" x14ac:dyDescent="0.2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</row>
    <row r="724" spans="1:26" ht="12.75" customHeight="1" x14ac:dyDescent="0.2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</row>
    <row r="725" spans="1:26" ht="12.75" customHeight="1" x14ac:dyDescent="0.2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</row>
    <row r="726" spans="1:26" ht="12.75" customHeight="1" x14ac:dyDescent="0.2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</row>
    <row r="727" spans="1:26" ht="12.75" customHeight="1" x14ac:dyDescent="0.2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</row>
    <row r="728" spans="1:26" ht="12.75" customHeight="1" x14ac:dyDescent="0.2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</row>
    <row r="729" spans="1:26" ht="12.75" customHeight="1" x14ac:dyDescent="0.2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</row>
    <row r="730" spans="1:26" ht="12.75" customHeight="1" x14ac:dyDescent="0.2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</row>
    <row r="731" spans="1:26" ht="12.75" customHeight="1" x14ac:dyDescent="0.2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</row>
    <row r="732" spans="1:26" ht="12.75" customHeight="1" x14ac:dyDescent="0.2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</row>
    <row r="733" spans="1:26" ht="12.75" customHeight="1" x14ac:dyDescent="0.2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</row>
    <row r="734" spans="1:26" ht="12.75" customHeight="1" x14ac:dyDescent="0.2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</row>
    <row r="735" spans="1:26" ht="12.75" customHeight="1" x14ac:dyDescent="0.2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</row>
    <row r="736" spans="1:26" ht="12.75" customHeight="1" x14ac:dyDescent="0.2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</row>
    <row r="737" spans="1:26" ht="12.75" customHeight="1" x14ac:dyDescent="0.2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</row>
    <row r="738" spans="1:26" ht="12.75" customHeight="1" x14ac:dyDescent="0.2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</row>
    <row r="739" spans="1:26" ht="12.75" customHeight="1" x14ac:dyDescent="0.2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</row>
    <row r="740" spans="1:26" ht="12.75" customHeight="1" x14ac:dyDescent="0.2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</row>
    <row r="741" spans="1:26" ht="12.75" customHeight="1" x14ac:dyDescent="0.2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</row>
    <row r="742" spans="1:26" ht="12.75" customHeight="1" x14ac:dyDescent="0.2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</row>
    <row r="743" spans="1:26" ht="12.75" customHeight="1" x14ac:dyDescent="0.2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</row>
    <row r="744" spans="1:26" ht="12.75" customHeight="1" x14ac:dyDescent="0.2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</row>
    <row r="745" spans="1:26" ht="12.75" customHeight="1" x14ac:dyDescent="0.2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</row>
    <row r="746" spans="1:26" ht="12.75" customHeight="1" x14ac:dyDescent="0.2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</row>
    <row r="747" spans="1:26" ht="12.75" customHeight="1" x14ac:dyDescent="0.2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</row>
    <row r="748" spans="1:26" ht="12.75" customHeight="1" x14ac:dyDescent="0.2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</row>
    <row r="749" spans="1:26" ht="12.75" customHeight="1" x14ac:dyDescent="0.2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</row>
    <row r="750" spans="1:26" ht="12.75" customHeight="1" x14ac:dyDescent="0.2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</row>
    <row r="751" spans="1:26" ht="12.75" customHeight="1" x14ac:dyDescent="0.2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</row>
    <row r="752" spans="1:26" ht="12.75" customHeight="1" x14ac:dyDescent="0.2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</row>
    <row r="753" spans="1:26" ht="12.75" customHeight="1" x14ac:dyDescent="0.2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</row>
    <row r="754" spans="1:26" ht="12.75" customHeight="1" x14ac:dyDescent="0.2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</row>
    <row r="755" spans="1:26" ht="12.75" customHeight="1" x14ac:dyDescent="0.2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</row>
    <row r="756" spans="1:26" ht="12.75" customHeight="1" x14ac:dyDescent="0.2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</row>
    <row r="757" spans="1:26" ht="12.75" customHeight="1" x14ac:dyDescent="0.2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</row>
    <row r="758" spans="1:26" ht="12.75" customHeight="1" x14ac:dyDescent="0.2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</row>
    <row r="759" spans="1:26" ht="12.75" customHeight="1" x14ac:dyDescent="0.2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</row>
    <row r="760" spans="1:26" ht="12.75" customHeight="1" x14ac:dyDescent="0.2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</row>
    <row r="761" spans="1:26" ht="12.75" customHeight="1" x14ac:dyDescent="0.2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</row>
    <row r="762" spans="1:26" ht="12.75" customHeight="1" x14ac:dyDescent="0.2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</row>
    <row r="763" spans="1:26" ht="12.75" customHeight="1" x14ac:dyDescent="0.2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</row>
    <row r="764" spans="1:26" ht="12.75" customHeight="1" x14ac:dyDescent="0.2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</row>
    <row r="765" spans="1:26" ht="12.75" customHeight="1" x14ac:dyDescent="0.2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</row>
    <row r="766" spans="1:26" ht="12.75" customHeight="1" x14ac:dyDescent="0.2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</row>
    <row r="767" spans="1:26" ht="12.75" customHeight="1" x14ac:dyDescent="0.2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</row>
    <row r="768" spans="1:26" ht="12.75" customHeight="1" x14ac:dyDescent="0.2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</row>
    <row r="769" spans="1:26" ht="12.75" customHeight="1" x14ac:dyDescent="0.2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</row>
    <row r="770" spans="1:26" ht="12.75" customHeight="1" x14ac:dyDescent="0.2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</row>
    <row r="771" spans="1:26" ht="12.75" customHeight="1" x14ac:dyDescent="0.2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</row>
    <row r="772" spans="1:26" ht="12.75" customHeight="1" x14ac:dyDescent="0.2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</row>
    <row r="773" spans="1:26" ht="12.75" customHeight="1" x14ac:dyDescent="0.2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</row>
    <row r="774" spans="1:26" ht="12.75" customHeight="1" x14ac:dyDescent="0.2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</row>
    <row r="775" spans="1:26" ht="12.75" customHeight="1" x14ac:dyDescent="0.2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</row>
    <row r="776" spans="1:26" ht="12.75" customHeight="1" x14ac:dyDescent="0.2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</row>
    <row r="777" spans="1:26" ht="12.75" customHeight="1" x14ac:dyDescent="0.2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</row>
    <row r="778" spans="1:26" ht="12.75" customHeight="1" x14ac:dyDescent="0.2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</row>
    <row r="779" spans="1:26" ht="12.75" customHeight="1" x14ac:dyDescent="0.2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</row>
    <row r="780" spans="1:26" ht="12.75" customHeight="1" x14ac:dyDescent="0.2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</row>
    <row r="781" spans="1:26" ht="12.75" customHeight="1" x14ac:dyDescent="0.2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</row>
    <row r="782" spans="1:26" ht="12.75" customHeight="1" x14ac:dyDescent="0.2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</row>
    <row r="783" spans="1:26" ht="12.75" customHeight="1" x14ac:dyDescent="0.2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</row>
    <row r="784" spans="1:26" ht="12.75" customHeight="1" x14ac:dyDescent="0.2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</row>
    <row r="785" spans="1:26" ht="12.75" customHeight="1" x14ac:dyDescent="0.2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</row>
    <row r="786" spans="1:26" ht="12.75" customHeight="1" x14ac:dyDescent="0.2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</row>
    <row r="787" spans="1:26" ht="12.75" customHeight="1" x14ac:dyDescent="0.2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</row>
    <row r="788" spans="1:26" ht="12.75" customHeight="1" x14ac:dyDescent="0.2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</row>
    <row r="789" spans="1:26" ht="12.75" customHeight="1" x14ac:dyDescent="0.2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</row>
    <row r="790" spans="1:26" ht="12.75" customHeight="1" x14ac:dyDescent="0.2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</row>
    <row r="791" spans="1:26" ht="12.75" customHeight="1" x14ac:dyDescent="0.2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</row>
    <row r="792" spans="1:26" ht="12.75" customHeight="1" x14ac:dyDescent="0.2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</row>
    <row r="793" spans="1:26" ht="12.75" customHeight="1" x14ac:dyDescent="0.2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</row>
    <row r="794" spans="1:26" ht="12.75" customHeight="1" x14ac:dyDescent="0.2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</row>
    <row r="795" spans="1:26" ht="12.75" customHeight="1" x14ac:dyDescent="0.2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</row>
    <row r="796" spans="1:26" ht="12.75" customHeight="1" x14ac:dyDescent="0.2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</row>
    <row r="797" spans="1:26" ht="12.75" customHeight="1" x14ac:dyDescent="0.2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</row>
    <row r="798" spans="1:26" ht="12.75" customHeight="1" x14ac:dyDescent="0.2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</row>
    <row r="799" spans="1:26" ht="12.75" customHeight="1" x14ac:dyDescent="0.2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</row>
    <row r="800" spans="1:26" ht="12.75" customHeight="1" x14ac:dyDescent="0.2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</row>
    <row r="801" spans="1:26" ht="12.75" customHeight="1" x14ac:dyDescent="0.2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</row>
    <row r="802" spans="1:26" ht="12.75" customHeight="1" x14ac:dyDescent="0.2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</row>
    <row r="803" spans="1:26" ht="12.75" customHeight="1" x14ac:dyDescent="0.2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</row>
    <row r="804" spans="1:26" ht="12.75" customHeight="1" x14ac:dyDescent="0.2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</row>
    <row r="805" spans="1:26" ht="12.75" customHeight="1" x14ac:dyDescent="0.2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</row>
    <row r="806" spans="1:26" ht="12.75" customHeight="1" x14ac:dyDescent="0.2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</row>
    <row r="807" spans="1:26" ht="12.75" customHeight="1" x14ac:dyDescent="0.2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</row>
    <row r="808" spans="1:26" ht="12.75" customHeight="1" x14ac:dyDescent="0.2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</row>
    <row r="809" spans="1:26" ht="12.75" customHeight="1" x14ac:dyDescent="0.2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</row>
    <row r="810" spans="1:26" ht="12.75" customHeight="1" x14ac:dyDescent="0.2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</row>
    <row r="811" spans="1:26" ht="12.75" customHeight="1" x14ac:dyDescent="0.2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</row>
    <row r="812" spans="1:26" ht="12.75" customHeight="1" x14ac:dyDescent="0.2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</row>
    <row r="813" spans="1:26" ht="12.75" customHeight="1" x14ac:dyDescent="0.2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</row>
    <row r="814" spans="1:26" ht="12.75" customHeight="1" x14ac:dyDescent="0.2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</row>
    <row r="815" spans="1:26" ht="12.75" customHeight="1" x14ac:dyDescent="0.2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</row>
    <row r="816" spans="1:26" ht="12.75" customHeight="1" x14ac:dyDescent="0.2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</row>
    <row r="817" spans="1:26" ht="12.75" customHeight="1" x14ac:dyDescent="0.2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</row>
    <row r="818" spans="1:26" ht="12.75" customHeight="1" x14ac:dyDescent="0.2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</row>
    <row r="819" spans="1:26" ht="12.75" customHeight="1" x14ac:dyDescent="0.2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</row>
    <row r="820" spans="1:26" ht="12.75" customHeight="1" x14ac:dyDescent="0.2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</row>
    <row r="821" spans="1:26" ht="12.75" customHeight="1" x14ac:dyDescent="0.2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</row>
    <row r="822" spans="1:26" ht="12.75" customHeight="1" x14ac:dyDescent="0.2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</row>
    <row r="823" spans="1:26" ht="12.75" customHeight="1" x14ac:dyDescent="0.2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</row>
    <row r="824" spans="1:26" ht="12.75" customHeight="1" x14ac:dyDescent="0.2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</row>
    <row r="825" spans="1:26" ht="12.75" customHeight="1" x14ac:dyDescent="0.2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</row>
    <row r="826" spans="1:26" ht="12.75" customHeight="1" x14ac:dyDescent="0.2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</row>
    <row r="827" spans="1:26" ht="12.75" customHeight="1" x14ac:dyDescent="0.2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</row>
    <row r="828" spans="1:26" ht="12.75" customHeight="1" x14ac:dyDescent="0.2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</row>
    <row r="829" spans="1:26" ht="12.75" customHeight="1" x14ac:dyDescent="0.2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</row>
    <row r="830" spans="1:26" ht="12.75" customHeight="1" x14ac:dyDescent="0.2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</row>
    <row r="831" spans="1:26" ht="12.75" customHeight="1" x14ac:dyDescent="0.2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</row>
    <row r="832" spans="1:26" ht="12.75" customHeight="1" x14ac:dyDescent="0.2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</row>
    <row r="833" spans="1:26" ht="12.75" customHeight="1" x14ac:dyDescent="0.2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</row>
    <row r="834" spans="1:26" ht="12.75" customHeight="1" x14ac:dyDescent="0.2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</row>
    <row r="835" spans="1:26" ht="12.75" customHeight="1" x14ac:dyDescent="0.2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</row>
    <row r="836" spans="1:26" ht="12.75" customHeight="1" x14ac:dyDescent="0.2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</row>
    <row r="837" spans="1:26" ht="12.75" customHeight="1" x14ac:dyDescent="0.2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</row>
    <row r="838" spans="1:26" ht="12.75" customHeight="1" x14ac:dyDescent="0.2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</row>
    <row r="839" spans="1:26" ht="12.75" customHeight="1" x14ac:dyDescent="0.2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</row>
    <row r="840" spans="1:26" ht="12.75" customHeight="1" x14ac:dyDescent="0.2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</row>
    <row r="841" spans="1:26" ht="12.75" customHeight="1" x14ac:dyDescent="0.2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</row>
    <row r="842" spans="1:26" ht="12.75" customHeight="1" x14ac:dyDescent="0.2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</row>
    <row r="843" spans="1:26" ht="12.75" customHeight="1" x14ac:dyDescent="0.2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</row>
    <row r="844" spans="1:26" ht="12.75" customHeight="1" x14ac:dyDescent="0.2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</row>
    <row r="845" spans="1:26" ht="12.75" customHeight="1" x14ac:dyDescent="0.2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</row>
    <row r="846" spans="1:26" ht="12.75" customHeight="1" x14ac:dyDescent="0.2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</row>
    <row r="847" spans="1:26" ht="12.75" customHeight="1" x14ac:dyDescent="0.2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</row>
    <row r="848" spans="1:26" ht="12.75" customHeight="1" x14ac:dyDescent="0.2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</row>
    <row r="849" spans="1:26" ht="12.75" customHeight="1" x14ac:dyDescent="0.2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</row>
    <row r="850" spans="1:26" ht="12.75" customHeight="1" x14ac:dyDescent="0.2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</row>
    <row r="851" spans="1:26" ht="12.75" customHeight="1" x14ac:dyDescent="0.2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</row>
    <row r="852" spans="1:26" ht="12.75" customHeight="1" x14ac:dyDescent="0.2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</row>
    <row r="853" spans="1:26" ht="12.75" customHeight="1" x14ac:dyDescent="0.2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</row>
    <row r="854" spans="1:26" ht="12.75" customHeight="1" x14ac:dyDescent="0.2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</row>
    <row r="855" spans="1:26" ht="12.75" customHeight="1" x14ac:dyDescent="0.2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</row>
    <row r="856" spans="1:26" ht="12.75" customHeight="1" x14ac:dyDescent="0.2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</row>
    <row r="857" spans="1:26" ht="12.75" customHeight="1" x14ac:dyDescent="0.2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</row>
    <row r="858" spans="1:26" ht="12.75" customHeight="1" x14ac:dyDescent="0.2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</row>
    <row r="859" spans="1:26" ht="12.75" customHeight="1" x14ac:dyDescent="0.2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</row>
    <row r="860" spans="1:26" ht="12.75" customHeight="1" x14ac:dyDescent="0.2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</row>
    <row r="861" spans="1:26" ht="12.75" customHeight="1" x14ac:dyDescent="0.2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</row>
    <row r="862" spans="1:26" ht="12.75" customHeight="1" x14ac:dyDescent="0.2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</row>
    <row r="863" spans="1:26" ht="12.75" customHeight="1" x14ac:dyDescent="0.2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</row>
    <row r="864" spans="1:26" ht="12.75" customHeight="1" x14ac:dyDescent="0.2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</row>
    <row r="865" spans="1:26" ht="12.75" customHeight="1" x14ac:dyDescent="0.2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</row>
    <row r="866" spans="1:26" ht="12.75" customHeight="1" x14ac:dyDescent="0.2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</row>
    <row r="867" spans="1:26" ht="12.75" customHeight="1" x14ac:dyDescent="0.2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</row>
    <row r="868" spans="1:26" ht="12.75" customHeight="1" x14ac:dyDescent="0.2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</row>
    <row r="869" spans="1:26" ht="12.75" customHeight="1" x14ac:dyDescent="0.2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</row>
    <row r="870" spans="1:26" ht="12.75" customHeight="1" x14ac:dyDescent="0.2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</row>
    <row r="871" spans="1:26" ht="12.75" customHeight="1" x14ac:dyDescent="0.2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</row>
    <row r="872" spans="1:26" ht="12.75" customHeight="1" x14ac:dyDescent="0.2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</row>
    <row r="873" spans="1:26" ht="12.75" customHeight="1" x14ac:dyDescent="0.2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</row>
    <row r="874" spans="1:26" ht="12.75" customHeight="1" x14ac:dyDescent="0.2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</row>
    <row r="875" spans="1:26" ht="12.75" customHeight="1" x14ac:dyDescent="0.2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</row>
    <row r="876" spans="1:26" ht="12.75" customHeight="1" x14ac:dyDescent="0.2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</row>
    <row r="877" spans="1:26" ht="12.75" customHeight="1" x14ac:dyDescent="0.2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</row>
    <row r="878" spans="1:26" ht="12.75" customHeight="1" x14ac:dyDescent="0.2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</row>
    <row r="879" spans="1:26" ht="12.75" customHeight="1" x14ac:dyDescent="0.2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</row>
    <row r="880" spans="1:26" ht="12.75" customHeight="1" x14ac:dyDescent="0.2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</row>
    <row r="881" spans="1:26" ht="12.75" customHeight="1" x14ac:dyDescent="0.2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</row>
    <row r="882" spans="1:26" ht="12.75" customHeight="1" x14ac:dyDescent="0.2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</row>
    <row r="883" spans="1:26" ht="12.75" customHeight="1" x14ac:dyDescent="0.2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</row>
    <row r="884" spans="1:26" ht="12.75" customHeight="1" x14ac:dyDescent="0.2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</row>
    <row r="885" spans="1:26" ht="12.75" customHeight="1" x14ac:dyDescent="0.2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</row>
    <row r="886" spans="1:26" ht="12.75" customHeight="1" x14ac:dyDescent="0.2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</row>
    <row r="887" spans="1:26" ht="12.75" customHeight="1" x14ac:dyDescent="0.2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</row>
    <row r="888" spans="1:26" ht="12.75" customHeight="1" x14ac:dyDescent="0.2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</row>
    <row r="889" spans="1:26" ht="12.75" customHeight="1" x14ac:dyDescent="0.2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</row>
    <row r="890" spans="1:26" ht="12.75" customHeight="1" x14ac:dyDescent="0.2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</row>
    <row r="891" spans="1:26" ht="12.75" customHeight="1" x14ac:dyDescent="0.2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</row>
    <row r="892" spans="1:26" ht="12.75" customHeight="1" x14ac:dyDescent="0.2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</row>
    <row r="893" spans="1:26" ht="12.75" customHeight="1" x14ac:dyDescent="0.2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</row>
    <row r="894" spans="1:26" ht="12.75" customHeight="1" x14ac:dyDescent="0.2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</row>
    <row r="895" spans="1:26" ht="12.75" customHeight="1" x14ac:dyDescent="0.2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</row>
    <row r="896" spans="1:26" ht="12.75" customHeight="1" x14ac:dyDescent="0.2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</row>
    <row r="897" spans="1:26" ht="12.75" customHeight="1" x14ac:dyDescent="0.2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</row>
    <row r="898" spans="1:26" ht="12.75" customHeight="1" x14ac:dyDescent="0.2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</row>
    <row r="899" spans="1:26" ht="12.75" customHeight="1" x14ac:dyDescent="0.2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</row>
    <row r="900" spans="1:26" ht="12.75" customHeight="1" x14ac:dyDescent="0.2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</row>
    <row r="901" spans="1:26" ht="12.75" customHeight="1" x14ac:dyDescent="0.2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</row>
    <row r="902" spans="1:26" ht="12.75" customHeight="1" x14ac:dyDescent="0.2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</row>
    <row r="903" spans="1:26" ht="12.75" customHeight="1" x14ac:dyDescent="0.2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</row>
    <row r="904" spans="1:26" ht="12.75" customHeight="1" x14ac:dyDescent="0.2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</row>
    <row r="905" spans="1:26" ht="12.75" customHeight="1" x14ac:dyDescent="0.2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</row>
    <row r="906" spans="1:26" ht="12.75" customHeight="1" x14ac:dyDescent="0.2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</row>
    <row r="907" spans="1:26" ht="12.75" customHeight="1" x14ac:dyDescent="0.2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</row>
    <row r="908" spans="1:26" ht="12.75" customHeight="1" x14ac:dyDescent="0.2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</row>
    <row r="909" spans="1:26" ht="12.75" customHeight="1" x14ac:dyDescent="0.2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</row>
    <row r="910" spans="1:26" ht="12.75" customHeight="1" x14ac:dyDescent="0.2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</row>
    <row r="911" spans="1:26" ht="12.75" customHeight="1" x14ac:dyDescent="0.2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</row>
    <row r="912" spans="1:26" ht="12.75" customHeight="1" x14ac:dyDescent="0.2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</row>
    <row r="913" spans="1:26" ht="12.75" customHeight="1" x14ac:dyDescent="0.2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</row>
    <row r="914" spans="1:26" ht="12.75" customHeight="1" x14ac:dyDescent="0.2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</row>
    <row r="915" spans="1:26" ht="12.75" customHeight="1" x14ac:dyDescent="0.2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</row>
    <row r="916" spans="1:26" ht="12.75" customHeight="1" x14ac:dyDescent="0.2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</row>
    <row r="917" spans="1:26" ht="12.75" customHeight="1" x14ac:dyDescent="0.2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</row>
    <row r="918" spans="1:26" ht="12.75" customHeight="1" x14ac:dyDescent="0.2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</row>
    <row r="919" spans="1:26" ht="12.75" customHeight="1" x14ac:dyDescent="0.2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</row>
    <row r="920" spans="1:26" ht="12.75" customHeight="1" x14ac:dyDescent="0.2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</row>
    <row r="921" spans="1:26" ht="12.75" customHeight="1" x14ac:dyDescent="0.2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</row>
    <row r="922" spans="1:26" ht="12.75" customHeight="1" x14ac:dyDescent="0.2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</row>
    <row r="923" spans="1:26" ht="12.75" customHeight="1" x14ac:dyDescent="0.2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</row>
    <row r="924" spans="1:26" ht="12.75" customHeight="1" x14ac:dyDescent="0.2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</row>
    <row r="925" spans="1:26" ht="12.75" customHeight="1" x14ac:dyDescent="0.2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</row>
    <row r="926" spans="1:26" ht="12.75" customHeight="1" x14ac:dyDescent="0.2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</row>
    <row r="927" spans="1:26" ht="12.75" customHeight="1" x14ac:dyDescent="0.2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</row>
    <row r="928" spans="1:26" ht="12.75" customHeight="1" x14ac:dyDescent="0.2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</row>
    <row r="929" spans="1:26" ht="12.75" customHeight="1" x14ac:dyDescent="0.2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</row>
    <row r="930" spans="1:26" ht="12.75" customHeight="1" x14ac:dyDescent="0.2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</row>
    <row r="931" spans="1:26" ht="12.75" customHeight="1" x14ac:dyDescent="0.2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</row>
    <row r="932" spans="1:26" ht="12.75" customHeight="1" x14ac:dyDescent="0.2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</row>
    <row r="933" spans="1:26" ht="12.75" customHeight="1" x14ac:dyDescent="0.2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</row>
    <row r="934" spans="1:26" ht="12.75" customHeight="1" x14ac:dyDescent="0.2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</row>
    <row r="935" spans="1:26" ht="12.75" customHeight="1" x14ac:dyDescent="0.2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</row>
    <row r="936" spans="1:26" ht="12.75" customHeight="1" x14ac:dyDescent="0.2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</row>
    <row r="937" spans="1:26" ht="12.75" customHeight="1" x14ac:dyDescent="0.2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</row>
    <row r="938" spans="1:26" ht="12.75" customHeight="1" x14ac:dyDescent="0.2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</row>
    <row r="939" spans="1:26" ht="12.75" customHeight="1" x14ac:dyDescent="0.2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</row>
    <row r="940" spans="1:26" ht="12.75" customHeight="1" x14ac:dyDescent="0.2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</row>
    <row r="941" spans="1:26" ht="12.75" customHeight="1" x14ac:dyDescent="0.2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</row>
    <row r="942" spans="1:26" ht="12.75" customHeight="1" x14ac:dyDescent="0.2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</row>
    <row r="943" spans="1:26" ht="12.75" customHeight="1" x14ac:dyDescent="0.2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</row>
    <row r="944" spans="1:26" ht="12.75" customHeight="1" x14ac:dyDescent="0.2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</row>
    <row r="945" spans="1:26" ht="12.75" customHeight="1" x14ac:dyDescent="0.2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</row>
    <row r="946" spans="1:26" ht="12.75" customHeight="1" x14ac:dyDescent="0.2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</row>
    <row r="947" spans="1:26" ht="12.75" customHeight="1" x14ac:dyDescent="0.2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</row>
    <row r="948" spans="1:26" ht="12.75" customHeight="1" x14ac:dyDescent="0.2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</row>
    <row r="949" spans="1:26" ht="12.75" customHeight="1" x14ac:dyDescent="0.2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</row>
    <row r="950" spans="1:26" ht="12.75" customHeight="1" x14ac:dyDescent="0.2">
      <c r="A950" s="93"/>
      <c r="B950" s="93"/>
      <c r="C950" s="93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  <c r="Z950" s="93"/>
    </row>
    <row r="951" spans="1:26" ht="12.75" customHeight="1" x14ac:dyDescent="0.2">
      <c r="A951" s="93"/>
      <c r="B951" s="93"/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93"/>
    </row>
    <row r="952" spans="1:26" ht="12.75" customHeight="1" x14ac:dyDescent="0.2">
      <c r="A952" s="93"/>
      <c r="B952" s="93"/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</row>
    <row r="953" spans="1:26" ht="12.75" customHeight="1" x14ac:dyDescent="0.2">
      <c r="A953" s="93"/>
      <c r="B953" s="93"/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93"/>
    </row>
    <row r="954" spans="1:26" ht="12.75" customHeight="1" x14ac:dyDescent="0.2">
      <c r="A954" s="93"/>
      <c r="B954" s="93"/>
      <c r="C954" s="93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  <c r="Z954" s="93"/>
    </row>
    <row r="955" spans="1:26" ht="12.75" customHeight="1" x14ac:dyDescent="0.2">
      <c r="A955" s="93"/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93"/>
    </row>
    <row r="956" spans="1:26" ht="12.75" customHeight="1" x14ac:dyDescent="0.2">
      <c r="A956" s="93"/>
      <c r="B956" s="93"/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  <c r="Z956" s="93"/>
    </row>
    <row r="957" spans="1:26" ht="12.75" customHeight="1" x14ac:dyDescent="0.2">
      <c r="A957" s="93"/>
      <c r="B957" s="93"/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93"/>
    </row>
    <row r="958" spans="1:26" ht="12.75" customHeight="1" x14ac:dyDescent="0.2">
      <c r="A958" s="93"/>
      <c r="B958" s="93"/>
      <c r="C958" s="93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  <c r="Z958" s="93"/>
    </row>
    <row r="959" spans="1:26" ht="12.75" customHeight="1" x14ac:dyDescent="0.2">
      <c r="A959" s="93"/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93"/>
    </row>
    <row r="960" spans="1:26" ht="12.75" customHeight="1" x14ac:dyDescent="0.2">
      <c r="A960" s="93"/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  <c r="Z960" s="93"/>
    </row>
    <row r="961" spans="1:26" ht="12.75" customHeight="1" x14ac:dyDescent="0.2">
      <c r="A961" s="93"/>
      <c r="B961" s="93"/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93"/>
    </row>
    <row r="962" spans="1:26" ht="12.75" customHeight="1" x14ac:dyDescent="0.2">
      <c r="A962" s="93"/>
      <c r="B962" s="93"/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  <c r="Z962" s="93"/>
    </row>
    <row r="963" spans="1:26" ht="12.75" customHeight="1" x14ac:dyDescent="0.2">
      <c r="A963" s="93"/>
      <c r="B963" s="93"/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93"/>
    </row>
    <row r="964" spans="1:26" ht="12.75" customHeight="1" x14ac:dyDescent="0.2">
      <c r="A964" s="93"/>
      <c r="B964" s="93"/>
      <c r="C964" s="93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  <c r="Z964" s="93"/>
    </row>
    <row r="965" spans="1:26" ht="12.75" customHeight="1" x14ac:dyDescent="0.2">
      <c r="A965" s="93"/>
      <c r="B965" s="93"/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93"/>
    </row>
    <row r="966" spans="1:26" ht="12.75" customHeight="1" x14ac:dyDescent="0.2">
      <c r="A966" s="93"/>
      <c r="B966" s="93"/>
      <c r="C966" s="93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  <c r="Z966" s="93"/>
    </row>
    <row r="967" spans="1:26" ht="12.75" customHeight="1" x14ac:dyDescent="0.2">
      <c r="A967" s="93"/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</row>
    <row r="968" spans="1:26" ht="12.75" customHeight="1" x14ac:dyDescent="0.2">
      <c r="A968" s="93"/>
      <c r="B968" s="93"/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  <c r="X968" s="93"/>
      <c r="Y968" s="93"/>
      <c r="Z968" s="93"/>
    </row>
    <row r="969" spans="1:26" ht="12.75" customHeight="1" x14ac:dyDescent="0.2">
      <c r="A969" s="93"/>
      <c r="B969" s="93"/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93"/>
    </row>
    <row r="970" spans="1:26" ht="12.75" customHeight="1" x14ac:dyDescent="0.2">
      <c r="A970" s="93"/>
      <c r="B970" s="93"/>
      <c r="C970" s="93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  <c r="Z970" s="93"/>
    </row>
    <row r="971" spans="1:26" ht="12.75" customHeight="1" x14ac:dyDescent="0.2">
      <c r="A971" s="93"/>
      <c r="B971" s="93"/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93"/>
    </row>
    <row r="972" spans="1:26" ht="12.75" customHeight="1" x14ac:dyDescent="0.2">
      <c r="A972" s="93"/>
      <c r="B972" s="93"/>
      <c r="C972" s="93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  <c r="Z972" s="93"/>
    </row>
    <row r="973" spans="1:26" ht="12.75" customHeight="1" x14ac:dyDescent="0.2">
      <c r="A973" s="93"/>
      <c r="B973" s="93"/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93"/>
    </row>
    <row r="974" spans="1:26" ht="12.75" customHeight="1" x14ac:dyDescent="0.2">
      <c r="A974" s="93"/>
      <c r="B974" s="93"/>
      <c r="C974" s="93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  <c r="Z974" s="93"/>
    </row>
    <row r="975" spans="1:26" ht="12.75" customHeight="1" x14ac:dyDescent="0.2">
      <c r="A975" s="93"/>
      <c r="B975" s="93"/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93"/>
    </row>
    <row r="976" spans="1:26" ht="12.75" customHeight="1" x14ac:dyDescent="0.2">
      <c r="A976" s="93"/>
      <c r="B976" s="93"/>
      <c r="C976" s="93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  <c r="Z976" s="93"/>
    </row>
    <row r="977" spans="1:26" ht="12.75" customHeight="1" x14ac:dyDescent="0.2">
      <c r="A977" s="93"/>
      <c r="B977" s="93"/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93"/>
    </row>
    <row r="978" spans="1:26" ht="12.75" customHeight="1" x14ac:dyDescent="0.2">
      <c r="A978" s="93"/>
      <c r="B978" s="93"/>
      <c r="C978" s="93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  <c r="Z978" s="93"/>
    </row>
    <row r="979" spans="1:26" ht="12.75" customHeight="1" x14ac:dyDescent="0.2">
      <c r="A979" s="93"/>
      <c r="B979" s="93"/>
      <c r="C979" s="93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  <c r="Z979" s="93"/>
    </row>
    <row r="980" spans="1:26" ht="12.75" customHeight="1" x14ac:dyDescent="0.2">
      <c r="A980" s="93"/>
      <c r="B980" s="93"/>
      <c r="C980" s="93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  <c r="X980" s="93"/>
      <c r="Y980" s="93"/>
      <c r="Z980" s="93"/>
    </row>
    <row r="981" spans="1:26" ht="12.75" customHeight="1" x14ac:dyDescent="0.2">
      <c r="A981" s="93"/>
      <c r="B981" s="93"/>
      <c r="C981" s="93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  <c r="Z981" s="93"/>
    </row>
    <row r="982" spans="1:26" ht="12.75" customHeight="1" x14ac:dyDescent="0.2">
      <c r="A982" s="93"/>
      <c r="B982" s="93"/>
      <c r="C982" s="93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  <c r="X982" s="93"/>
      <c r="Y982" s="93"/>
      <c r="Z982" s="93"/>
    </row>
    <row r="983" spans="1:26" ht="12.75" customHeight="1" x14ac:dyDescent="0.2">
      <c r="A983" s="93"/>
      <c r="B983" s="93"/>
      <c r="C983" s="93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  <c r="Z983" s="93"/>
    </row>
    <row r="984" spans="1:26" ht="12.75" customHeight="1" x14ac:dyDescent="0.2">
      <c r="A984" s="93"/>
      <c r="B984" s="93"/>
      <c r="C984" s="93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  <c r="X984" s="93"/>
      <c r="Y984" s="93"/>
      <c r="Z984" s="93"/>
    </row>
    <row r="985" spans="1:26" ht="12.75" customHeight="1" x14ac:dyDescent="0.2">
      <c r="A985" s="93"/>
      <c r="B985" s="93"/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  <c r="Z985" s="93"/>
    </row>
    <row r="986" spans="1:26" ht="12.75" customHeight="1" x14ac:dyDescent="0.2">
      <c r="A986" s="93"/>
      <c r="B986" s="93"/>
      <c r="C986" s="93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  <c r="X986" s="93"/>
      <c r="Y986" s="93"/>
      <c r="Z986" s="93"/>
    </row>
    <row r="987" spans="1:26" ht="12.75" customHeight="1" x14ac:dyDescent="0.2">
      <c r="A987" s="93"/>
      <c r="B987" s="93"/>
      <c r="C987" s="93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  <c r="Z987" s="93"/>
    </row>
    <row r="988" spans="1:26" ht="12.75" customHeight="1" x14ac:dyDescent="0.2">
      <c r="A988" s="93"/>
      <c r="B988" s="93"/>
      <c r="C988" s="93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  <c r="X988" s="93"/>
      <c r="Y988" s="93"/>
      <c r="Z988" s="93"/>
    </row>
    <row r="989" spans="1:26" ht="12.75" customHeight="1" x14ac:dyDescent="0.2">
      <c r="A989" s="93"/>
      <c r="B989" s="93"/>
      <c r="C989" s="93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  <c r="X989" s="93"/>
      <c r="Y989" s="93"/>
      <c r="Z989" s="93"/>
    </row>
    <row r="990" spans="1:26" ht="12.75" customHeight="1" x14ac:dyDescent="0.2">
      <c r="A990" s="93"/>
      <c r="B990" s="93"/>
      <c r="C990" s="93"/>
      <c r="D990" s="93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  <c r="W990" s="93"/>
      <c r="X990" s="93"/>
      <c r="Y990" s="93"/>
      <c r="Z990" s="93"/>
    </row>
    <row r="991" spans="1:26" ht="12.75" customHeight="1" x14ac:dyDescent="0.2">
      <c r="A991" s="93"/>
      <c r="B991" s="93"/>
      <c r="C991" s="93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  <c r="X991" s="93"/>
      <c r="Y991" s="93"/>
      <c r="Z991" s="93"/>
    </row>
    <row r="992" spans="1:26" ht="12.75" customHeight="1" x14ac:dyDescent="0.2">
      <c r="A992" s="93"/>
      <c r="B992" s="93"/>
      <c r="C992" s="93"/>
      <c r="D992" s="93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  <c r="W992" s="93"/>
      <c r="X992" s="93"/>
      <c r="Y992" s="93"/>
      <c r="Z992" s="93"/>
    </row>
    <row r="993" spans="1:26" ht="12.75" customHeight="1" x14ac:dyDescent="0.2">
      <c r="A993" s="93"/>
      <c r="B993" s="93"/>
      <c r="C993" s="93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  <c r="X993" s="93"/>
      <c r="Y993" s="93"/>
      <c r="Z993" s="93"/>
    </row>
    <row r="994" spans="1:26" ht="12.75" customHeight="1" x14ac:dyDescent="0.2">
      <c r="A994" s="93"/>
      <c r="B994" s="93"/>
      <c r="C994" s="93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  <c r="X994" s="93"/>
      <c r="Y994" s="93"/>
      <c r="Z994" s="93"/>
    </row>
    <row r="995" spans="1:26" ht="12.75" customHeight="1" x14ac:dyDescent="0.2">
      <c r="A995" s="93"/>
      <c r="B995" s="93"/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93"/>
    </row>
    <row r="996" spans="1:26" ht="12.75" customHeight="1" x14ac:dyDescent="0.2">
      <c r="A996" s="93"/>
      <c r="B996" s="93"/>
      <c r="C996" s="93"/>
      <c r="D996" s="93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  <c r="W996" s="93"/>
      <c r="X996" s="93"/>
      <c r="Y996" s="93"/>
      <c r="Z996" s="93"/>
    </row>
    <row r="997" spans="1:26" ht="12.75" customHeight="1" x14ac:dyDescent="0.2">
      <c r="A997" s="93"/>
      <c r="B997" s="93"/>
      <c r="C997" s="93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  <c r="X997" s="93"/>
      <c r="Y997" s="93"/>
      <c r="Z997" s="93"/>
    </row>
    <row r="998" spans="1:26" ht="12.75" customHeight="1" x14ac:dyDescent="0.2">
      <c r="A998" s="93"/>
      <c r="B998" s="93"/>
      <c r="C998" s="93"/>
      <c r="D998" s="93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3"/>
      <c r="R998" s="93"/>
      <c r="S998" s="93"/>
      <c r="T998" s="93"/>
      <c r="U998" s="93"/>
      <c r="V998" s="93"/>
      <c r="W998" s="93"/>
      <c r="X998" s="93"/>
      <c r="Y998" s="93"/>
      <c r="Z998" s="93"/>
    </row>
    <row r="999" spans="1:26" ht="12.75" customHeight="1" x14ac:dyDescent="0.2">
      <c r="A999" s="93"/>
      <c r="B999" s="93"/>
      <c r="C999" s="93"/>
      <c r="D999" s="93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  <c r="W999" s="93"/>
      <c r="X999" s="93"/>
      <c r="Y999" s="93"/>
      <c r="Z999" s="93"/>
    </row>
    <row r="1000" spans="1:26" ht="12.75" customHeight="1" x14ac:dyDescent="0.2">
      <c r="A1000" s="93"/>
      <c r="B1000" s="93"/>
      <c r="C1000" s="93"/>
      <c r="D1000" s="93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3"/>
      <c r="R1000" s="93"/>
      <c r="S1000" s="93"/>
      <c r="T1000" s="93"/>
      <c r="U1000" s="93"/>
      <c r="V1000" s="93"/>
      <c r="W1000" s="93"/>
      <c r="X1000" s="93"/>
      <c r="Y1000" s="93"/>
      <c r="Z1000" s="93"/>
    </row>
    <row r="1001" spans="1:26" ht="12.75" customHeight="1" x14ac:dyDescent="0.2">
      <c r="A1001" s="93"/>
      <c r="B1001" s="93"/>
      <c r="C1001" s="93"/>
      <c r="D1001" s="93"/>
      <c r="E1001" s="93"/>
      <c r="F1001" s="93"/>
      <c r="G1001" s="93"/>
      <c r="H1001" s="93"/>
      <c r="I1001" s="93"/>
      <c r="J1001" s="93"/>
      <c r="K1001" s="93"/>
      <c r="L1001" s="93"/>
      <c r="M1001" s="93"/>
      <c r="N1001" s="93"/>
      <c r="O1001" s="93"/>
      <c r="P1001" s="93"/>
      <c r="Q1001" s="93"/>
      <c r="R1001" s="93"/>
      <c r="S1001" s="93"/>
      <c r="T1001" s="93"/>
      <c r="U1001" s="93"/>
      <c r="V1001" s="93"/>
      <c r="W1001" s="93"/>
      <c r="X1001" s="93"/>
      <c r="Y1001" s="93"/>
      <c r="Z1001" s="93"/>
    </row>
    <row r="1002" spans="1:26" ht="12.75" customHeight="1" x14ac:dyDescent="0.2">
      <c r="A1002" s="93"/>
      <c r="B1002" s="93"/>
      <c r="C1002" s="93"/>
      <c r="D1002" s="93"/>
      <c r="E1002" s="93"/>
      <c r="F1002" s="93"/>
      <c r="G1002" s="93"/>
      <c r="H1002" s="93"/>
      <c r="I1002" s="93"/>
      <c r="J1002" s="93"/>
      <c r="K1002" s="93"/>
      <c r="L1002" s="93"/>
      <c r="M1002" s="93"/>
      <c r="N1002" s="93"/>
      <c r="O1002" s="93"/>
      <c r="P1002" s="93"/>
      <c r="Q1002" s="93"/>
      <c r="R1002" s="93"/>
      <c r="S1002" s="93"/>
      <c r="T1002" s="93"/>
      <c r="U1002" s="93"/>
      <c r="V1002" s="93"/>
      <c r="W1002" s="93"/>
      <c r="X1002" s="93"/>
      <c r="Y1002" s="93"/>
      <c r="Z1002" s="93"/>
    </row>
    <row r="1003" spans="1:26" ht="12.75" customHeight="1" x14ac:dyDescent="0.2">
      <c r="A1003" s="93"/>
      <c r="B1003" s="93"/>
      <c r="C1003" s="93"/>
      <c r="D1003" s="93"/>
      <c r="E1003" s="93"/>
      <c r="F1003" s="93"/>
      <c r="G1003" s="93"/>
      <c r="H1003" s="93"/>
      <c r="I1003" s="93"/>
      <c r="J1003" s="93"/>
      <c r="K1003" s="93"/>
      <c r="L1003" s="93"/>
      <c r="M1003" s="93"/>
      <c r="N1003" s="93"/>
      <c r="O1003" s="93"/>
      <c r="P1003" s="93"/>
      <c r="Q1003" s="93"/>
      <c r="R1003" s="93"/>
      <c r="S1003" s="93"/>
      <c r="T1003" s="93"/>
      <c r="U1003" s="93"/>
      <c r="V1003" s="93"/>
      <c r="W1003" s="93"/>
      <c r="X1003" s="93"/>
      <c r="Y1003" s="93"/>
      <c r="Z1003" s="93"/>
    </row>
    <row r="1004" spans="1:26" ht="12.75" customHeight="1" x14ac:dyDescent="0.2">
      <c r="A1004" s="93"/>
      <c r="B1004" s="93"/>
      <c r="C1004" s="93"/>
      <c r="D1004" s="93"/>
      <c r="E1004" s="93"/>
      <c r="F1004" s="93"/>
      <c r="G1004" s="93"/>
      <c r="H1004" s="93"/>
      <c r="I1004" s="93"/>
      <c r="J1004" s="93"/>
      <c r="K1004" s="93"/>
      <c r="L1004" s="93"/>
      <c r="M1004" s="93"/>
      <c r="N1004" s="93"/>
      <c r="O1004" s="93"/>
      <c r="P1004" s="93"/>
      <c r="Q1004" s="93"/>
      <c r="R1004" s="93"/>
      <c r="S1004" s="93"/>
      <c r="T1004" s="93"/>
      <c r="U1004" s="93"/>
      <c r="V1004" s="93"/>
      <c r="W1004" s="93"/>
      <c r="X1004" s="93"/>
      <c r="Y1004" s="93"/>
      <c r="Z1004" s="93"/>
    </row>
    <row r="1005" spans="1:26" ht="12.75" customHeight="1" x14ac:dyDescent="0.2">
      <c r="A1005" s="93"/>
      <c r="B1005" s="93"/>
      <c r="C1005" s="93"/>
      <c r="D1005" s="93"/>
      <c r="E1005" s="93"/>
      <c r="F1005" s="93"/>
      <c r="G1005" s="93"/>
      <c r="H1005" s="93"/>
      <c r="I1005" s="93"/>
      <c r="J1005" s="93"/>
      <c r="K1005" s="93"/>
      <c r="L1005" s="93"/>
      <c r="M1005" s="93"/>
      <c r="N1005" s="93"/>
      <c r="O1005" s="93"/>
      <c r="P1005" s="93"/>
      <c r="Q1005" s="93"/>
      <c r="R1005" s="93"/>
      <c r="S1005" s="93"/>
      <c r="T1005" s="93"/>
      <c r="U1005" s="93"/>
      <c r="V1005" s="93"/>
      <c r="W1005" s="93"/>
      <c r="X1005" s="93"/>
      <c r="Y1005" s="93"/>
      <c r="Z1005" s="93"/>
    </row>
    <row r="1006" spans="1:26" ht="12.75" customHeight="1" x14ac:dyDescent="0.2">
      <c r="A1006" s="93"/>
      <c r="B1006" s="93"/>
      <c r="C1006" s="93"/>
      <c r="D1006" s="93"/>
      <c r="E1006" s="93"/>
      <c r="F1006" s="93"/>
      <c r="G1006" s="93"/>
      <c r="H1006" s="93"/>
      <c r="I1006" s="93"/>
      <c r="J1006" s="93"/>
      <c r="K1006" s="93"/>
      <c r="L1006" s="93"/>
      <c r="M1006" s="93"/>
      <c r="N1006" s="93"/>
      <c r="O1006" s="93"/>
      <c r="P1006" s="93"/>
      <c r="Q1006" s="93"/>
      <c r="R1006" s="93"/>
      <c r="S1006" s="93"/>
      <c r="T1006" s="93"/>
      <c r="U1006" s="93"/>
      <c r="V1006" s="93"/>
      <c r="W1006" s="93"/>
      <c r="X1006" s="93"/>
      <c r="Y1006" s="93"/>
      <c r="Z1006" s="93"/>
    </row>
    <row r="1007" spans="1:26" ht="12.75" customHeight="1" x14ac:dyDescent="0.2">
      <c r="A1007" s="93"/>
      <c r="B1007" s="93"/>
      <c r="C1007" s="93"/>
      <c r="D1007" s="93"/>
      <c r="E1007" s="93"/>
      <c r="F1007" s="93"/>
      <c r="G1007" s="93"/>
      <c r="H1007" s="93"/>
      <c r="I1007" s="93"/>
      <c r="J1007" s="93"/>
      <c r="K1007" s="93"/>
      <c r="L1007" s="93"/>
      <c r="M1007" s="93"/>
      <c r="N1007" s="93"/>
      <c r="O1007" s="93"/>
      <c r="P1007" s="93"/>
      <c r="Q1007" s="93"/>
      <c r="R1007" s="93"/>
      <c r="S1007" s="93"/>
      <c r="T1007" s="93"/>
      <c r="U1007" s="93"/>
      <c r="V1007" s="93"/>
      <c r="W1007" s="93"/>
      <c r="X1007" s="93"/>
      <c r="Y1007" s="93"/>
      <c r="Z1007" s="93"/>
    </row>
    <row r="1008" spans="1:26" ht="12.75" customHeight="1" x14ac:dyDescent="0.2">
      <c r="A1008" s="93"/>
      <c r="B1008" s="93"/>
      <c r="C1008" s="93"/>
      <c r="D1008" s="93"/>
      <c r="E1008" s="93"/>
      <c r="F1008" s="93"/>
      <c r="G1008" s="93"/>
      <c r="H1008" s="93"/>
      <c r="I1008" s="93"/>
      <c r="J1008" s="93"/>
      <c r="K1008" s="93"/>
      <c r="L1008" s="93"/>
      <c r="M1008" s="93"/>
      <c r="N1008" s="93"/>
      <c r="O1008" s="93"/>
      <c r="P1008" s="93"/>
      <c r="Q1008" s="93"/>
      <c r="R1008" s="93"/>
      <c r="S1008" s="93"/>
      <c r="T1008" s="93"/>
      <c r="U1008" s="93"/>
      <c r="V1008" s="93"/>
      <c r="W1008" s="93"/>
      <c r="X1008" s="93"/>
      <c r="Y1008" s="93"/>
      <c r="Z1008" s="93"/>
    </row>
  </sheetData>
  <mergeCells count="4">
    <mergeCell ref="B3:F3"/>
    <mergeCell ref="B22:C22"/>
    <mergeCell ref="B10:C10"/>
    <mergeCell ref="B16:C16"/>
  </mergeCells>
  <pageMargins left="0.7" right="0.7" top="0.78740157499999996" bottom="0.78740157499999996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1a2252-afe8-425f-8a31-b42afa2f1aa3">
      <Terms xmlns="http://schemas.microsoft.com/office/infopath/2007/PartnerControls"/>
    </lcf76f155ced4ddcb4097134ff3c332f>
    <TaxCatchAll xmlns="47c10efa-acfd-4dcf-93b1-4e39e3d402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5B8ECBF0E41D4F84283CBD4EE3A7A4" ma:contentTypeVersion="13" ma:contentTypeDescription="Creare un nuovo documento." ma:contentTypeScope="" ma:versionID="3170ec264d59a2518cfdc3c953a3fabf">
  <xsd:schema xmlns:xsd="http://www.w3.org/2001/XMLSchema" xmlns:xs="http://www.w3.org/2001/XMLSchema" xmlns:p="http://schemas.microsoft.com/office/2006/metadata/properties" xmlns:ns2="ad1a2252-afe8-425f-8a31-b42afa2f1aa3" xmlns:ns3="47c10efa-acfd-4dcf-93b1-4e39e3d402ca" targetNamespace="http://schemas.microsoft.com/office/2006/metadata/properties" ma:root="true" ma:fieldsID="87649e4dec222cb31ff2297072018f50" ns2:_="" ns3:_="">
    <xsd:import namespace="ad1a2252-afe8-425f-8a31-b42afa2f1aa3"/>
    <xsd:import namespace="47c10efa-acfd-4dcf-93b1-4e39e3d402c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a2252-afe8-425f-8a31-b42afa2f1aa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Tag immagine" ma:readOnly="false" ma:fieldId="{5cf76f15-5ced-4ddc-b409-7134ff3c332f}" ma:taxonomyMulti="true" ma:sspId="e1459920-209e-478c-a0d1-643b9e6e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10efa-acfd-4dcf-93b1-4e39e3d402c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635998f-6510-4e3d-91c8-d84ad3acaeb7}" ma:internalName="TaxCatchAll" ma:showField="CatchAllData" ma:web="47c10efa-acfd-4dcf-93b1-4e39e3d40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F936E1-DF40-4102-B31E-B4D3EFB838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C7413-E198-4690-BA91-EABF40C66E5E}">
  <ds:schemaRefs>
    <ds:schemaRef ds:uri="http://schemas.microsoft.com/office/2006/metadata/properties"/>
    <ds:schemaRef ds:uri="http://schemas.microsoft.com/office/infopath/2007/PartnerControls"/>
    <ds:schemaRef ds:uri="ad1a2252-afe8-425f-8a31-b42afa2f1aa3"/>
    <ds:schemaRef ds:uri="47c10efa-acfd-4dcf-93b1-4e39e3d402ca"/>
  </ds:schemaRefs>
</ds:datastoreItem>
</file>

<file path=customXml/itemProps3.xml><?xml version="1.0" encoding="utf-8"?>
<ds:datastoreItem xmlns:ds="http://schemas.openxmlformats.org/officeDocument/2006/customXml" ds:itemID="{76ACF2AB-A0B3-458C-8A98-6563EE61C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1a2252-afe8-425f-8a31-b42afa2f1aa3"/>
    <ds:schemaRef ds:uri="47c10efa-acfd-4dcf-93b1-4e39e3d40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Valutazione dell'offerta</vt:lpstr>
      <vt:lpstr>Esempi di valutazione</vt:lpstr>
      <vt:lpstr>Esempio LCC Trasporti</vt:lpstr>
      <vt:lpstr>Note esplicative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Gröger</dc:creator>
  <cp:lastModifiedBy>Maya Simon</cp:lastModifiedBy>
  <cp:lastPrinted>2025-05-26T11:44:13Z</cp:lastPrinted>
  <dcterms:created xsi:type="dcterms:W3CDTF">2013-05-23T07:01:58Z</dcterms:created>
  <dcterms:modified xsi:type="dcterms:W3CDTF">2025-05-26T13:03:41Z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0x010100255B8ECBF0E41D4F84283CBD4EE3A7A4</vt:lpwstr>
  </property>
</Properties>
</file>